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05" yWindow="65101" windowWidth="18150" windowHeight="10905" activeTab="0"/>
  </bookViews>
  <sheets>
    <sheet name="Progress points" sheetId="1" r:id="rId1"/>
    <sheet name="Mile" sheetId="2" r:id="rId2"/>
    <sheet name="5M's" sheetId="3" r:id="rId3"/>
    <sheet name="Peter Moor 2000m" sheetId="4" r:id="rId4"/>
    <sheet name="10 km" sheetId="5" r:id="rId5"/>
    <sheet name="KL Hcap" sheetId="6" r:id="rId6"/>
    <sheet name="NAR" sheetId="7" r:id="rId7"/>
    <sheet name="Tan handicap" sheetId="8" r:id="rId8"/>
  </sheets>
  <definedNames>
    <definedName name="_xlnm.Print_Area" localSheetId="0">'Progress points'!$A$1:$M$113</definedName>
  </definedNames>
  <calcPr fullCalcOnLoad="1"/>
</workbook>
</file>

<file path=xl/sharedStrings.xml><?xml version="1.0" encoding="utf-8"?>
<sst xmlns="http://schemas.openxmlformats.org/spreadsheetml/2006/main" count="386" uniqueCount="225">
  <si>
    <t>Event no.</t>
  </si>
  <si>
    <t>Event</t>
  </si>
  <si>
    <t>Handicap Mile</t>
  </si>
  <si>
    <t>Position</t>
  </si>
  <si>
    <t>Date</t>
  </si>
  <si>
    <t>Anthony Lee</t>
  </si>
  <si>
    <t>Anthony Mithen</t>
  </si>
  <si>
    <t>Max Howard</t>
  </si>
  <si>
    <t>Gary O'Dwyer</t>
  </si>
  <si>
    <t>Kevin Tory</t>
  </si>
  <si>
    <t>John Hand</t>
  </si>
  <si>
    <t>Bruce Arthur</t>
  </si>
  <si>
    <t>Glenn Goodman</t>
  </si>
  <si>
    <t>Colin Marson</t>
  </si>
  <si>
    <t>David Venour</t>
  </si>
  <si>
    <t>Troy Williams</t>
  </si>
  <si>
    <t>Richard Harvey</t>
  </si>
  <si>
    <t>Richard Does</t>
  </si>
  <si>
    <t>Shane Fielding</t>
  </si>
  <si>
    <t>Colin Thornton</t>
  </si>
  <si>
    <t>Anthony Weiland</t>
  </si>
  <si>
    <t>Killer Loop (H'Cap)</t>
  </si>
  <si>
    <t>Stephen Paine</t>
  </si>
  <si>
    <t>Paul Marsh</t>
  </si>
  <si>
    <t>5 M's Relay</t>
  </si>
  <si>
    <t>Selim Ahmed</t>
  </si>
  <si>
    <t>Brett Coleman</t>
  </si>
  <si>
    <t>Mark Deslandes</t>
  </si>
  <si>
    <t>Chris Osborne</t>
  </si>
  <si>
    <t>Justin Wilson</t>
  </si>
  <si>
    <t>Luke Yeatman</t>
  </si>
  <si>
    <t>Mark Purvis</t>
  </si>
  <si>
    <t>Official - Only counts once</t>
  </si>
  <si>
    <t>Dale Nardella</t>
  </si>
  <si>
    <t>Simon Bevege</t>
  </si>
  <si>
    <t>Andrew Coles</t>
  </si>
  <si>
    <t>Emma Miller</t>
  </si>
  <si>
    <t>Charles Chambers</t>
  </si>
  <si>
    <t>Dave Percival</t>
  </si>
  <si>
    <t>Check</t>
  </si>
  <si>
    <t>Aaron Nitschke</t>
  </si>
  <si>
    <t>Rohan Claffey</t>
  </si>
  <si>
    <t>James Atkinson</t>
  </si>
  <si>
    <t>Thai Phan</t>
  </si>
  <si>
    <t>Simon Duffy</t>
  </si>
  <si>
    <t>Rory Heddles</t>
  </si>
  <si>
    <t>Jim Grelis</t>
  </si>
  <si>
    <t>Tan Handicap</t>
  </si>
  <si>
    <t>Michael Johnson</t>
  </si>
  <si>
    <t>Stephen Miller</t>
  </si>
  <si>
    <t>Norval Hope</t>
  </si>
  <si>
    <t>Garth Calder</t>
  </si>
  <si>
    <t>Peter Moor 2k H'cap tt</t>
  </si>
  <si>
    <t>Luke Peel</t>
  </si>
  <si>
    <t>Hugh Hunter</t>
  </si>
  <si>
    <t>Dirk Schnerring</t>
  </si>
  <si>
    <t>Handicap Rank</t>
  </si>
  <si>
    <t>Scratch Rank</t>
  </si>
  <si>
    <t>Name</t>
  </si>
  <si>
    <t>Handicap</t>
  </si>
  <si>
    <t>Race Time</t>
  </si>
  <si>
    <t>Total</t>
  </si>
  <si>
    <t>Points</t>
  </si>
  <si>
    <t>Runner</t>
  </si>
  <si>
    <t>Position (based on Total)</t>
  </si>
  <si>
    <t>Position (excluding worst)</t>
  </si>
  <si>
    <t>Total Points</t>
  </si>
  <si>
    <t>No. of Events</t>
  </si>
  <si>
    <t>Total Less Worst</t>
  </si>
  <si>
    <t>Worst Scoring Race</t>
  </si>
  <si>
    <t>Peter Bence</t>
  </si>
  <si>
    <t>Ewen Vowels</t>
  </si>
  <si>
    <t>Tony Russo</t>
  </si>
  <si>
    <t>Total time</t>
  </si>
  <si>
    <t>Race time</t>
  </si>
  <si>
    <t>Champ points</t>
  </si>
  <si>
    <t>Margin</t>
  </si>
  <si>
    <t>Alan Barkauskas</t>
  </si>
  <si>
    <t>Jarrod Abbott</t>
  </si>
  <si>
    <t>Officials:</t>
  </si>
  <si>
    <t>Danny Rey-Conde</t>
  </si>
  <si>
    <t>Officials</t>
  </si>
  <si>
    <t>Paul Martinico</t>
  </si>
  <si>
    <t>Brad Johnson</t>
  </si>
  <si>
    <t>Cameron Ballie</t>
  </si>
  <si>
    <t>Chris Bridge</t>
  </si>
  <si>
    <t>Darren Morris</t>
  </si>
  <si>
    <t>Dave Danckert</t>
  </si>
  <si>
    <t>Dennis Rafferty</t>
  </si>
  <si>
    <t>Ian Dent</t>
  </si>
  <si>
    <t>Jeremy Grey</t>
  </si>
  <si>
    <t>Jim Berrington</t>
  </si>
  <si>
    <t>Justin Ganly</t>
  </si>
  <si>
    <t>Lou Ferrari</t>
  </si>
  <si>
    <t>Luke Goodman</t>
  </si>
  <si>
    <t>Michael Theophilos</t>
  </si>
  <si>
    <t>Neil Robertson</t>
  </si>
  <si>
    <t>Nicholas Bignell</t>
  </si>
  <si>
    <t>Peter Bearsley</t>
  </si>
  <si>
    <t>Pat Reed</t>
  </si>
  <si>
    <t>Paul Ryan</t>
  </si>
  <si>
    <t>Robyn Fletcher</t>
  </si>
  <si>
    <t>Ross Becroft</t>
  </si>
  <si>
    <t>Sandy Boag</t>
  </si>
  <si>
    <t>Sean McGaughey</t>
  </si>
  <si>
    <t>Stewart Handasyde</t>
  </si>
  <si>
    <t>Tovy Vu</t>
  </si>
  <si>
    <t>George Rennie</t>
  </si>
  <si>
    <t>David Mellings</t>
  </si>
  <si>
    <t>Aline Shaw</t>
  </si>
  <si>
    <t>Vincent Yeo</t>
  </si>
  <si>
    <t xml:space="preserve">MMM Club Championship, 2013 standings </t>
  </si>
  <si>
    <t>Damien Arnold</t>
  </si>
  <si>
    <t>Michael Taylor</t>
  </si>
  <si>
    <t>Ashley Crowther</t>
  </si>
  <si>
    <t>Gerard Koelmeyer</t>
  </si>
  <si>
    <t>Robyn Millard</t>
  </si>
  <si>
    <t>Kirsten Jackson</t>
  </si>
  <si>
    <t>Kristi</t>
  </si>
  <si>
    <t>Darby</t>
  </si>
  <si>
    <t>Emma</t>
  </si>
  <si>
    <t>Miller</t>
  </si>
  <si>
    <t>Jarrod</t>
  </si>
  <si>
    <t>Abbott</t>
  </si>
  <si>
    <t>Dale</t>
  </si>
  <si>
    <t>Nardella</t>
  </si>
  <si>
    <t>Thai</t>
  </si>
  <si>
    <t>Phan</t>
  </si>
  <si>
    <t>Damien</t>
  </si>
  <si>
    <t>Arnold</t>
  </si>
  <si>
    <t>David</t>
  </si>
  <si>
    <t>Mellings</t>
  </si>
  <si>
    <t>Tony</t>
  </si>
  <si>
    <t>Hally</t>
  </si>
  <si>
    <t>Mark</t>
  </si>
  <si>
    <t>Purvis</t>
  </si>
  <si>
    <t>Norval</t>
  </si>
  <si>
    <t>Hope</t>
  </si>
  <si>
    <t>Selim</t>
  </si>
  <si>
    <t>Ahmed</t>
  </si>
  <si>
    <t>Luke</t>
  </si>
  <si>
    <t>Goodman</t>
  </si>
  <si>
    <t>Ewen</t>
  </si>
  <si>
    <t>Vowels</t>
  </si>
  <si>
    <t>Anthony</t>
  </si>
  <si>
    <t>Mithen</t>
  </si>
  <si>
    <t>Richard</t>
  </si>
  <si>
    <t>Does</t>
  </si>
  <si>
    <t>Glenn</t>
  </si>
  <si>
    <t>Carroll</t>
  </si>
  <si>
    <t>Paul</t>
  </si>
  <si>
    <t>Marsh</t>
  </si>
  <si>
    <t>Stephen</t>
  </si>
  <si>
    <t>Paine</t>
  </si>
  <si>
    <t>George</t>
  </si>
  <si>
    <t>Glenn Carroll</t>
  </si>
  <si>
    <t>Jen Anthony</t>
  </si>
  <si>
    <t>Kate Seibold</t>
  </si>
  <si>
    <t>Kristi Darby</t>
  </si>
  <si>
    <t>Laurent Rossignol</t>
  </si>
  <si>
    <t>Matthew Sandilands</t>
  </si>
  <si>
    <t>Stephen Preece</t>
  </si>
  <si>
    <t>Steven Williams</t>
  </si>
  <si>
    <t>Tait Ovens</t>
  </si>
  <si>
    <t>Tony George</t>
  </si>
  <si>
    <t>Tony Hally</t>
  </si>
  <si>
    <t>Joji Mori</t>
  </si>
  <si>
    <t>Katie Siebold</t>
  </si>
  <si>
    <t>Theo Code</t>
  </si>
  <si>
    <t>10km scratch - AV Albert Park</t>
  </si>
  <si>
    <t>Projected Time</t>
  </si>
  <si>
    <t>Difference</t>
  </si>
  <si>
    <t>Michael Bialczak</t>
  </si>
  <si>
    <t>Shane Kent</t>
  </si>
  <si>
    <t>Katie Seibold</t>
  </si>
  <si>
    <t>Ross Prickett</t>
  </si>
  <si>
    <t>Amy Yeo</t>
  </si>
  <si>
    <t>Ewald Seibold</t>
  </si>
  <si>
    <t>James Simonetta**</t>
  </si>
  <si>
    <t xml:space="preserve"> ** Didn't receive an entry from James so no handicap allocated</t>
  </si>
  <si>
    <t>Michael</t>
  </si>
  <si>
    <t>Johnson</t>
  </si>
  <si>
    <t>Andrew</t>
  </si>
  <si>
    <t>Coles</t>
  </si>
  <si>
    <t>Steven</t>
  </si>
  <si>
    <t>Williams</t>
  </si>
  <si>
    <t>Brad</t>
  </si>
  <si>
    <t>Brett</t>
  </si>
  <si>
    <t>Coleman</t>
  </si>
  <si>
    <t>James</t>
  </si>
  <si>
    <t>Atkinson</t>
  </si>
  <si>
    <t>Russo</t>
  </si>
  <si>
    <t>Taylor</t>
  </si>
  <si>
    <t>Neil</t>
  </si>
  <si>
    <t>Robertson</t>
  </si>
  <si>
    <t>Darren</t>
  </si>
  <si>
    <t>Morris</t>
  </si>
  <si>
    <t>Jeremy</t>
  </si>
  <si>
    <t>Grey</t>
  </si>
  <si>
    <t>Deslandes</t>
  </si>
  <si>
    <t>Gerard</t>
  </si>
  <si>
    <t>Koelmeyer</t>
  </si>
  <si>
    <t>Charles</t>
  </si>
  <si>
    <t>Chambers</t>
  </si>
  <si>
    <t>Simon</t>
  </si>
  <si>
    <t>Duffy</t>
  </si>
  <si>
    <t>John</t>
  </si>
  <si>
    <t>Dixon</t>
  </si>
  <si>
    <t>Rory</t>
  </si>
  <si>
    <t>Heddles</t>
  </si>
  <si>
    <t>Vincent</t>
  </si>
  <si>
    <t>Yeo</t>
  </si>
  <si>
    <t>John Dixon</t>
  </si>
  <si>
    <t>Rank</t>
  </si>
  <si>
    <t>Mike Bialczak</t>
  </si>
  <si>
    <t>Mark Byrne</t>
  </si>
  <si>
    <t>House</t>
  </si>
  <si>
    <t>Fury</t>
  </si>
  <si>
    <t>Rafa</t>
  </si>
  <si>
    <t>Mitho</t>
  </si>
  <si>
    <t>James Simonetta</t>
  </si>
  <si>
    <t>James Dennis</t>
  </si>
  <si>
    <t>Calvin Leong</t>
  </si>
  <si>
    <t>Dozer</t>
  </si>
  <si>
    <t>Not held in 2013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</si>
</sst>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0_);\(#,##0.00\)"/>
    <numFmt numFmtId="166" formatCode="&quot;$&quot;#,##0_);\(&quot;$&quot;#,##0\)"/>
    <numFmt numFmtId="167" formatCode="&quot;$&quot;#,##0.00_);\(&quot;$&quot;#,##0.00\)"/>
    <numFmt numFmtId="168" formatCode="d\ mmmm\ yyyy"/>
    <numFmt numFmtId="169" formatCode="&quot;$&quot;#,##0_);[Red]\(&quot;$&quot;#,##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m/d/yy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&quot;$&quot;#,##0.0000"/>
    <numFmt numFmtId="179" formatCode="&quot;$&quot;#,##0.000"/>
    <numFmt numFmtId="180" formatCode="&quot;$&quot;#,##0.00"/>
    <numFmt numFmtId="181" formatCode="&quot;$&quot;#,##0.0"/>
    <numFmt numFmtId="182" formatCode="&quot;$&quot;#,##0"/>
    <numFmt numFmtId="183" formatCode="m:ss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-409]h:mm:ss\ AM/PM"/>
    <numFmt numFmtId="188" formatCode="[$-C09]dddd\,\ d\ mmmm\ yyyy"/>
    <numFmt numFmtId="189" formatCode="[$-C09]dd/mmm/yy;@"/>
    <numFmt numFmtId="190" formatCode="[$-C09]dd/mmmm/yyyy;@"/>
    <numFmt numFmtId="191" formatCode="m/d/yy\ h:mm"/>
    <numFmt numFmtId="192" formatCode="#,##0.0"/>
    <numFmt numFmtId="193" formatCode="mm:ss\ "/>
    <numFmt numFmtId="194" formatCode="00.00"/>
    <numFmt numFmtId="195" formatCode="h:mm:ss\ "/>
    <numFmt numFmtId="196" formatCode="0.0"/>
    <numFmt numFmtId="197" formatCode="[$€-2]\ #,##0.00_);[Red]\([$€-2]\ #,##0.00\)"/>
    <numFmt numFmtId="198" formatCode="\+\ mm:ss"/>
    <numFmt numFmtId="199" formatCode="\-\ mm:ss"/>
    <numFmt numFmtId="200" formatCode="00"/>
    <numFmt numFmtId="201" formatCode="h:mm:ss;@"/>
    <numFmt numFmtId="202" formatCode="mm:ss.00"/>
    <numFmt numFmtId="203" formatCode="ss.00"/>
    <numFmt numFmtId="204" formatCode="m:ss.00"/>
    <numFmt numFmtId="205" formatCode="[h]:mm"/>
    <numFmt numFmtId="206" formatCode="m:ss.0"/>
    <numFmt numFmtId="207" formatCode="[$-F400]h:mm:ss\ AM/PM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57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DFD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5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1" xfId="0" applyFont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 quotePrefix="1">
      <alignment horizont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5" fontId="9" fillId="0" borderId="14" xfId="0" applyNumberFormat="1" applyFont="1" applyBorder="1" applyAlignment="1" quotePrefix="1">
      <alignment horizontal="center"/>
    </xf>
    <xf numFmtId="15" fontId="9" fillId="0" borderId="15" xfId="0" applyNumberFormat="1" applyFont="1" applyBorder="1" applyAlignment="1" quotePrefix="1">
      <alignment horizontal="center"/>
    </xf>
    <xf numFmtId="15" fontId="9" fillId="0" borderId="16" xfId="0" applyNumberFormat="1" applyFont="1" applyBorder="1" applyAlignment="1">
      <alignment/>
    </xf>
    <xf numFmtId="1" fontId="9" fillId="0" borderId="14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5" fontId="9" fillId="0" borderId="15" xfId="0" applyNumberFormat="1" applyFont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 quotePrefix="1">
      <alignment horizontal="center"/>
    </xf>
    <xf numFmtId="0" fontId="0" fillId="0" borderId="16" xfId="0" applyFont="1" applyFill="1" applyBorder="1" applyAlignment="1">
      <alignment horizontal="center"/>
    </xf>
    <xf numFmtId="1" fontId="0" fillId="0" borderId="15" xfId="0" applyNumberFormat="1" applyFont="1" applyFill="1" applyBorder="1" applyAlignment="1" quotePrefix="1">
      <alignment horizontal="center"/>
    </xf>
    <xf numFmtId="0" fontId="0" fillId="0" borderId="18" xfId="0" applyFont="1" applyBorder="1" applyAlignment="1" quotePrefix="1">
      <alignment horizontal="center"/>
    </xf>
    <xf numFmtId="3" fontId="0" fillId="0" borderId="18" xfId="0" applyNumberFormat="1" applyFont="1" applyBorder="1" applyAlignment="1" quotePrefix="1">
      <alignment horizontal="center"/>
    </xf>
    <xf numFmtId="0" fontId="0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15" fontId="9" fillId="0" borderId="21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45" fontId="0" fillId="0" borderId="10" xfId="0" applyNumberFormat="1" applyBorder="1" applyAlignment="1">
      <alignment horizontal="left"/>
    </xf>
    <xf numFmtId="0" fontId="4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5" fontId="9" fillId="0" borderId="14" xfId="0" applyNumberFormat="1" applyFont="1" applyBorder="1" applyAlignment="1" quotePrefix="1">
      <alignment horizontal="center" vertical="center"/>
    </xf>
    <xf numFmtId="15" fontId="9" fillId="0" borderId="15" xfId="0" applyNumberFormat="1" applyFont="1" applyBorder="1" applyAlignment="1" quotePrefix="1">
      <alignment horizontal="center" vertical="center"/>
    </xf>
    <xf numFmtId="15" fontId="9" fillId="0" borderId="16" xfId="0" applyNumberFormat="1" applyFont="1" applyBorder="1" applyAlignment="1" quotePrefix="1">
      <alignment horizontal="center" vertical="center"/>
    </xf>
    <xf numFmtId="0" fontId="48" fillId="0" borderId="10" xfId="0" applyFont="1" applyBorder="1" applyAlignment="1">
      <alignment horizontal="center" vertical="center"/>
    </xf>
    <xf numFmtId="15" fontId="9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34" borderId="17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47" fontId="0" fillId="0" borderId="10" xfId="0" applyNumberFormat="1" applyBorder="1" applyAlignment="1">
      <alignment horizontal="center"/>
    </xf>
    <xf numFmtId="0" fontId="49" fillId="0" borderId="0" xfId="0" applyFont="1" applyAlignment="1">
      <alignment/>
    </xf>
    <xf numFmtId="45" fontId="0" fillId="0" borderId="10" xfId="0" applyNumberFormat="1" applyFont="1" applyBorder="1" applyAlignment="1">
      <alignment horizontal="center" vertical="center"/>
    </xf>
    <xf numFmtId="18" fontId="0" fillId="0" borderId="0" xfId="0" applyNumberFormat="1" applyAlignment="1">
      <alignment/>
    </xf>
    <xf numFmtId="0" fontId="0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4" fontId="0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23" xfId="0" applyFont="1" applyFill="1" applyBorder="1" applyAlignment="1" quotePrefix="1">
      <alignment horizont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0" fillId="0" borderId="24" xfId="0" applyFont="1" applyFill="1" applyBorder="1" applyAlignment="1">
      <alignment/>
    </xf>
    <xf numFmtId="3" fontId="0" fillId="0" borderId="25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1" fontId="0" fillId="0" borderId="26" xfId="0" applyNumberFormat="1" applyFont="1" applyBorder="1" applyAlignment="1" quotePrefix="1">
      <alignment horizontal="center"/>
    </xf>
    <xf numFmtId="0" fontId="0" fillId="0" borderId="27" xfId="0" applyFont="1" applyBorder="1" applyAlignment="1">
      <alignment horizontal="center"/>
    </xf>
    <xf numFmtId="1" fontId="9" fillId="0" borderId="25" xfId="0" applyNumberFormat="1" applyFont="1" applyBorder="1" applyAlignment="1">
      <alignment horizontal="center"/>
    </xf>
    <xf numFmtId="1" fontId="9" fillId="0" borderId="26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3" fontId="0" fillId="34" borderId="14" xfId="0" applyNumberFormat="1" applyFont="1" applyFill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204" fontId="0" fillId="0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3" fontId="0" fillId="34" borderId="15" xfId="0" applyNumberFormat="1" applyFont="1" applyFill="1" applyBorder="1" applyAlignment="1">
      <alignment horizontal="center"/>
    </xf>
    <xf numFmtId="1" fontId="0" fillId="34" borderId="15" xfId="0" applyNumberFormat="1" applyFont="1" applyFill="1" applyBorder="1" applyAlignment="1" quotePrefix="1">
      <alignment horizontal="center"/>
    </xf>
    <xf numFmtId="183" fontId="0" fillId="0" borderId="10" xfId="0" applyNumberFormat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83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83" fontId="12" fillId="0" borderId="10" xfId="0" applyNumberFormat="1" applyFont="1" applyBorder="1" applyAlignment="1">
      <alignment horizontal="left" vertical="center"/>
    </xf>
    <xf numFmtId="0" fontId="48" fillId="0" borderId="28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34" borderId="15" xfId="0" applyFont="1" applyFill="1" applyBorder="1" applyAlignment="1" quotePrefix="1">
      <alignment horizontal="center"/>
    </xf>
    <xf numFmtId="0" fontId="48" fillId="0" borderId="28" xfId="0" applyFont="1" applyBorder="1" applyAlignment="1">
      <alignment horizontal="center" vertical="center"/>
    </xf>
    <xf numFmtId="183" fontId="0" fillId="35" borderId="29" xfId="0" applyNumberFormat="1" applyFont="1" applyFill="1" applyBorder="1" applyAlignment="1">
      <alignment horizontal="center" vertical="center" wrapText="1"/>
    </xf>
    <xf numFmtId="0" fontId="0" fillId="34" borderId="23" xfId="0" applyFont="1" applyFill="1" applyBorder="1" applyAlignment="1" quotePrefix="1">
      <alignment horizontal="center"/>
    </xf>
    <xf numFmtId="0" fontId="4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/>
    </xf>
    <xf numFmtId="0" fontId="0" fillId="34" borderId="16" xfId="0" applyFont="1" applyFill="1" applyBorder="1" applyAlignment="1" quotePrefix="1">
      <alignment horizontal="center"/>
    </xf>
    <xf numFmtId="0" fontId="0" fillId="0" borderId="2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"/>
  <sheetViews>
    <sheetView tabSelected="1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8" sqref="G8"/>
    </sheetView>
  </sheetViews>
  <sheetFormatPr defaultColWidth="9.140625" defaultRowHeight="12.75"/>
  <cols>
    <col min="1" max="1" width="17.57421875" style="2" customWidth="1"/>
    <col min="2" max="7" width="9.8515625" style="7" customWidth="1"/>
    <col min="8" max="11" width="9.140625" style="6" customWidth="1"/>
    <col min="12" max="12" width="10.28125" style="6" customWidth="1"/>
    <col min="13" max="13" width="11.28125" style="2" customWidth="1"/>
    <col min="14" max="14" width="9.140625" style="2" customWidth="1"/>
    <col min="15" max="15" width="16.140625" style="2" customWidth="1"/>
    <col min="16" max="17" width="9.140625" style="2" customWidth="1"/>
    <col min="18" max="18" width="18.00390625" style="2" bestFit="1" customWidth="1"/>
    <col min="19" max="16384" width="9.140625" style="2" customWidth="1"/>
  </cols>
  <sheetData>
    <row r="1" spans="1:13" s="1" customFormat="1" ht="18">
      <c r="A1" s="13" t="s">
        <v>111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3" s="3" customFormat="1" ht="12.75">
      <c r="A2" s="49" t="s">
        <v>0</v>
      </c>
      <c r="B2" s="37">
        <v>1</v>
      </c>
      <c r="C2" s="38">
        <v>2</v>
      </c>
      <c r="D2" s="38">
        <v>3</v>
      </c>
      <c r="E2" s="38">
        <v>4</v>
      </c>
      <c r="F2" s="38">
        <v>5</v>
      </c>
      <c r="G2" s="39">
        <v>6</v>
      </c>
      <c r="H2" s="19"/>
      <c r="I2" s="20" t="s">
        <v>39</v>
      </c>
      <c r="J2" s="21"/>
      <c r="K2" s="21"/>
      <c r="L2" s="21"/>
      <c r="M2" s="22"/>
    </row>
    <row r="3" spans="1:13" s="4" customFormat="1" ht="51">
      <c r="A3" s="50" t="s">
        <v>1</v>
      </c>
      <c r="B3" s="23" t="s">
        <v>2</v>
      </c>
      <c r="C3" s="24" t="s">
        <v>24</v>
      </c>
      <c r="D3" s="24" t="s">
        <v>52</v>
      </c>
      <c r="E3" s="24" t="s">
        <v>169</v>
      </c>
      <c r="F3" s="24" t="s">
        <v>21</v>
      </c>
      <c r="G3" s="24" t="s">
        <v>47</v>
      </c>
      <c r="H3" s="23" t="s">
        <v>66</v>
      </c>
      <c r="I3" s="24" t="s">
        <v>67</v>
      </c>
      <c r="J3" s="24" t="s">
        <v>69</v>
      </c>
      <c r="K3" s="24" t="s">
        <v>68</v>
      </c>
      <c r="L3" s="24" t="s">
        <v>64</v>
      </c>
      <c r="M3" s="25" t="s">
        <v>65</v>
      </c>
    </row>
    <row r="4" spans="1:16" s="5" customFormat="1" ht="15.75" customHeight="1">
      <c r="A4" s="51" t="s">
        <v>4</v>
      </c>
      <c r="B4" s="64">
        <v>41319</v>
      </c>
      <c r="C4" s="68">
        <v>41350</v>
      </c>
      <c r="D4" s="65">
        <v>41450</v>
      </c>
      <c r="E4" s="65">
        <v>41483</v>
      </c>
      <c r="F4" s="40">
        <v>41499</v>
      </c>
      <c r="G4" s="66">
        <v>41550</v>
      </c>
      <c r="H4" s="26"/>
      <c r="I4" s="27"/>
      <c r="J4" s="27"/>
      <c r="K4" s="27"/>
      <c r="L4" s="27"/>
      <c r="M4" s="28"/>
      <c r="P4" s="118"/>
    </row>
    <row r="5" spans="1:18" ht="12.75">
      <c r="A5" s="52" t="s">
        <v>35</v>
      </c>
      <c r="B5" s="97">
        <v>20</v>
      </c>
      <c r="C5" s="101">
        <v>40</v>
      </c>
      <c r="D5" s="45">
        <v>22</v>
      </c>
      <c r="E5" s="43">
        <v>35</v>
      </c>
      <c r="F5" s="83">
        <v>22</v>
      </c>
      <c r="G5" s="95">
        <v>10</v>
      </c>
      <c r="H5" s="29">
        <f>SUM(B5:G5)</f>
        <v>149</v>
      </c>
      <c r="I5" s="30">
        <f>COUNTIF(B5:G5,"&gt;0")</f>
        <v>6</v>
      </c>
      <c r="J5" s="30">
        <f>MIN(B5:G5)</f>
        <v>10</v>
      </c>
      <c r="K5" s="30">
        <f>IF(I5=1,H5,H5-J5)</f>
        <v>139</v>
      </c>
      <c r="L5" s="31">
        <f>RANK(H5,$H$5:$H$110,0)</f>
        <v>1</v>
      </c>
      <c r="M5" s="32">
        <f>RANK(K5,$K$5:$K$110,0)</f>
        <v>1</v>
      </c>
      <c r="O5" s="84"/>
      <c r="R5" s="84"/>
    </row>
    <row r="6" spans="1:18" ht="12.75">
      <c r="A6" s="52" t="s">
        <v>22</v>
      </c>
      <c r="B6" s="41">
        <v>23</v>
      </c>
      <c r="C6" s="101">
        <v>40</v>
      </c>
      <c r="D6" s="45">
        <v>17</v>
      </c>
      <c r="E6" s="43">
        <v>22</v>
      </c>
      <c r="F6" s="114">
        <v>20</v>
      </c>
      <c r="G6" s="44">
        <v>0</v>
      </c>
      <c r="H6" s="29">
        <f>SUM(B6:G6)</f>
        <v>122</v>
      </c>
      <c r="I6" s="30">
        <f>COUNTIF(B6:G6,"&gt;0")</f>
        <v>5</v>
      </c>
      <c r="J6" s="30">
        <f>MIN(B6:G6)</f>
        <v>0</v>
      </c>
      <c r="K6" s="30">
        <f>IF(I6=1,H6,H6-J6)</f>
        <v>122</v>
      </c>
      <c r="L6" s="31">
        <f>RANK(H6,$H$5:$H$110,0)</f>
        <v>2</v>
      </c>
      <c r="M6" s="32">
        <f>RANK(K6,$K$5:$K$110,0)</f>
        <v>2</v>
      </c>
      <c r="O6" s="84"/>
      <c r="R6" s="84"/>
    </row>
    <row r="7" spans="1:18" ht="12.75">
      <c r="A7" s="52" t="s">
        <v>23</v>
      </c>
      <c r="B7" s="41">
        <v>16</v>
      </c>
      <c r="C7" s="101">
        <v>40</v>
      </c>
      <c r="D7" s="45">
        <v>18</v>
      </c>
      <c r="E7" s="43">
        <v>16</v>
      </c>
      <c r="F7" s="83">
        <v>19</v>
      </c>
      <c r="G7" s="44">
        <v>0</v>
      </c>
      <c r="H7" s="29">
        <f>SUM(B7:G7)</f>
        <v>109</v>
      </c>
      <c r="I7" s="30">
        <f>COUNTIF(B7:G7,"&gt;0")</f>
        <v>5</v>
      </c>
      <c r="J7" s="30">
        <f>MIN(B7:G7)</f>
        <v>0</v>
      </c>
      <c r="K7" s="30">
        <f>IF(I7=1,H7,H7-J7)</f>
        <v>109</v>
      </c>
      <c r="L7" s="31">
        <f>RANK(H7,$H$5:$H$110,0)</f>
        <v>3</v>
      </c>
      <c r="M7" s="32">
        <f>RANK(K7,$K$5:$K$110,0)</f>
        <v>3</v>
      </c>
      <c r="O7" s="84"/>
      <c r="R7" s="84"/>
    </row>
    <row r="8" spans="1:18" ht="12.75">
      <c r="A8" s="53" t="s">
        <v>155</v>
      </c>
      <c r="B8" s="41">
        <v>12</v>
      </c>
      <c r="C8" s="101">
        <v>40</v>
      </c>
      <c r="D8" s="45">
        <v>20</v>
      </c>
      <c r="E8" s="43">
        <v>14</v>
      </c>
      <c r="F8" s="83">
        <v>0</v>
      </c>
      <c r="G8" s="44">
        <v>11</v>
      </c>
      <c r="H8" s="29">
        <f>SUM(B8:G8)</f>
        <v>97</v>
      </c>
      <c r="I8" s="30">
        <f>COUNTIF(B8:G8,"&gt;0")</f>
        <v>5</v>
      </c>
      <c r="J8" s="30">
        <f>MIN(B8:G8)</f>
        <v>0</v>
      </c>
      <c r="K8" s="30">
        <f>IF(I8=1,H8,H8-J8)</f>
        <v>97</v>
      </c>
      <c r="L8" s="31">
        <f>RANK(H8,$H$5:$H$110,0)</f>
        <v>4</v>
      </c>
      <c r="M8" s="32">
        <f>RANK(K8,$K$5:$K$110,0)</f>
        <v>4</v>
      </c>
      <c r="O8" s="84"/>
      <c r="R8" s="84"/>
    </row>
    <row r="9" spans="1:18" ht="12.75">
      <c r="A9" s="52" t="s">
        <v>115</v>
      </c>
      <c r="B9" s="41">
        <v>0</v>
      </c>
      <c r="C9" s="42">
        <v>24</v>
      </c>
      <c r="D9" s="102">
        <v>40</v>
      </c>
      <c r="E9" s="43">
        <v>5</v>
      </c>
      <c r="F9" s="83">
        <v>0</v>
      </c>
      <c r="G9" s="44">
        <v>25</v>
      </c>
      <c r="H9" s="29">
        <f>SUM(B9:G9)</f>
        <v>94</v>
      </c>
      <c r="I9" s="30">
        <f>COUNTIF(B9:G9,"&gt;0")</f>
        <v>4</v>
      </c>
      <c r="J9" s="30">
        <f>MIN(B9:G9)</f>
        <v>0</v>
      </c>
      <c r="K9" s="30">
        <f>IF(I9=1,H9,H9-J9)</f>
        <v>94</v>
      </c>
      <c r="L9" s="31">
        <f>RANK(H9,$H$5:$H$110,0)</f>
        <v>5</v>
      </c>
      <c r="M9" s="32">
        <f>RANK(K9,$K$5:$K$110,0)</f>
        <v>5</v>
      </c>
      <c r="O9" s="84"/>
      <c r="R9" s="84"/>
    </row>
    <row r="10" spans="1:18" ht="12.75">
      <c r="A10" s="52" t="s">
        <v>31</v>
      </c>
      <c r="B10" s="41">
        <v>17</v>
      </c>
      <c r="C10" s="42">
        <v>0</v>
      </c>
      <c r="D10" s="45">
        <v>24</v>
      </c>
      <c r="E10" s="43">
        <v>17</v>
      </c>
      <c r="F10" s="83">
        <v>17</v>
      </c>
      <c r="G10" s="44">
        <v>16</v>
      </c>
      <c r="H10" s="29">
        <f>SUM(B10:G10)</f>
        <v>91</v>
      </c>
      <c r="I10" s="30">
        <f>COUNTIF(B10:G10,"&gt;0")</f>
        <v>5</v>
      </c>
      <c r="J10" s="30">
        <f>MIN(B10:G10)</f>
        <v>0</v>
      </c>
      <c r="K10" s="30">
        <f>IF(I10=1,H10,H10-J10)</f>
        <v>91</v>
      </c>
      <c r="L10" s="31">
        <f>RANK(H10,$H$5:$H$110,0)</f>
        <v>6</v>
      </c>
      <c r="M10" s="32">
        <f>RANK(K10,$K$5:$K$110,0)</f>
        <v>6</v>
      </c>
      <c r="O10" s="84"/>
      <c r="R10" s="84"/>
    </row>
    <row r="11" spans="1:18" ht="12.75">
      <c r="A11" s="52" t="s">
        <v>165</v>
      </c>
      <c r="B11" s="41">
        <v>11</v>
      </c>
      <c r="C11" s="42">
        <v>30</v>
      </c>
      <c r="D11" s="45">
        <v>35</v>
      </c>
      <c r="E11" s="43">
        <v>6</v>
      </c>
      <c r="F11" s="83">
        <v>7</v>
      </c>
      <c r="G11" s="44">
        <v>0</v>
      </c>
      <c r="H11" s="29">
        <f>SUM(B11:G11)</f>
        <v>89</v>
      </c>
      <c r="I11" s="30">
        <f>COUNTIF(B11:G11,"&gt;0")</f>
        <v>5</v>
      </c>
      <c r="J11" s="30">
        <f>MIN(B11:G11)</f>
        <v>0</v>
      </c>
      <c r="K11" s="30">
        <f>IF(I11=1,H11,H11-J11)</f>
        <v>89</v>
      </c>
      <c r="L11" s="31">
        <f>RANK(H11,$H$5:$H$110,0)</f>
        <v>7</v>
      </c>
      <c r="M11" s="32">
        <f>RANK(K11,$K$5:$K$110,0)</f>
        <v>7</v>
      </c>
      <c r="O11" s="84"/>
      <c r="R11" s="84"/>
    </row>
    <row r="12" spans="1:18" ht="12.75">
      <c r="A12" s="52" t="s">
        <v>33</v>
      </c>
      <c r="B12" s="41">
        <v>30</v>
      </c>
      <c r="C12" s="42">
        <v>35</v>
      </c>
      <c r="D12" s="45">
        <v>0</v>
      </c>
      <c r="E12" s="43">
        <v>1</v>
      </c>
      <c r="F12" s="114">
        <v>20</v>
      </c>
      <c r="G12" s="44">
        <v>0</v>
      </c>
      <c r="H12" s="29">
        <f>SUM(B12:G12)</f>
        <v>86</v>
      </c>
      <c r="I12" s="30">
        <f>COUNTIF(B12:G12,"&gt;0")</f>
        <v>4</v>
      </c>
      <c r="J12" s="30">
        <f>MIN(B12:G12)</f>
        <v>0</v>
      </c>
      <c r="K12" s="30">
        <f>IF(I12=1,H12,H12-J12)</f>
        <v>86</v>
      </c>
      <c r="L12" s="31">
        <f>RANK(H12,$H$5:$H$110,0)</f>
        <v>8</v>
      </c>
      <c r="M12" s="32">
        <f>RANK(K12,$K$5:$K$110,0)</f>
        <v>8</v>
      </c>
      <c r="O12" s="84"/>
      <c r="R12" s="84"/>
    </row>
    <row r="13" spans="1:18" ht="12.75">
      <c r="A13" s="52" t="s">
        <v>11</v>
      </c>
      <c r="B13" s="41">
        <v>0</v>
      </c>
      <c r="C13" s="42">
        <v>30</v>
      </c>
      <c r="D13" s="45">
        <v>14</v>
      </c>
      <c r="E13" s="43">
        <v>0</v>
      </c>
      <c r="F13" s="114">
        <v>40</v>
      </c>
      <c r="G13" s="44">
        <v>0</v>
      </c>
      <c r="H13" s="29">
        <f>SUM(B13:G13)</f>
        <v>84</v>
      </c>
      <c r="I13" s="30">
        <f>COUNTIF(B13:G13,"&gt;0")</f>
        <v>3</v>
      </c>
      <c r="J13" s="30">
        <f>MIN(B13:G13)</f>
        <v>0</v>
      </c>
      <c r="K13" s="30">
        <f>IF(I13=1,H13,H13-J13)</f>
        <v>84</v>
      </c>
      <c r="L13" s="31">
        <f>RANK(H13,$H$5:$H$110,0)</f>
        <v>9</v>
      </c>
      <c r="M13" s="32">
        <f>RANK(K13,$K$5:$K$110,0)</f>
        <v>9</v>
      </c>
      <c r="O13" s="84"/>
      <c r="R13" s="84"/>
    </row>
    <row r="14" spans="1:18" ht="12.75">
      <c r="A14" s="52" t="s">
        <v>18</v>
      </c>
      <c r="B14" s="97">
        <v>20</v>
      </c>
      <c r="C14" s="42">
        <v>35</v>
      </c>
      <c r="D14" s="45">
        <v>6</v>
      </c>
      <c r="E14" s="43">
        <v>0</v>
      </c>
      <c r="F14" s="83">
        <v>0</v>
      </c>
      <c r="G14" s="44">
        <v>21</v>
      </c>
      <c r="H14" s="29">
        <f>SUM(B14:G14)</f>
        <v>82</v>
      </c>
      <c r="I14" s="30">
        <f>COUNTIF(B14:G14,"&gt;0")</f>
        <v>4</v>
      </c>
      <c r="J14" s="30">
        <f>MIN(B14:G14)</f>
        <v>0</v>
      </c>
      <c r="K14" s="30">
        <f>IF(I14=1,H14,H14-J14)</f>
        <v>82</v>
      </c>
      <c r="L14" s="31">
        <f>RANK(H14,$H$5:$H$110,0)</f>
        <v>10</v>
      </c>
      <c r="M14" s="32">
        <f>RANK(K14,$K$5:$K$110,0)</f>
        <v>10</v>
      </c>
      <c r="O14" s="84"/>
      <c r="R14" s="84"/>
    </row>
    <row r="15" spans="1:18" ht="12.75">
      <c r="A15" s="52" t="s">
        <v>17</v>
      </c>
      <c r="B15" s="41">
        <v>21</v>
      </c>
      <c r="C15" s="42">
        <v>0</v>
      </c>
      <c r="D15" s="45">
        <v>16</v>
      </c>
      <c r="E15" s="43">
        <v>0</v>
      </c>
      <c r="F15" s="83">
        <v>24</v>
      </c>
      <c r="G15" s="119">
        <v>20</v>
      </c>
      <c r="H15" s="29">
        <f>SUM(B15:G15)</f>
        <v>81</v>
      </c>
      <c r="I15" s="30">
        <f>COUNTIF(B15:G15,"&gt;0")</f>
        <v>4</v>
      </c>
      <c r="J15" s="30">
        <f>MIN(B15:G15)</f>
        <v>0</v>
      </c>
      <c r="K15" s="30">
        <f>IF(I15=1,H15,H15-J15)</f>
        <v>81</v>
      </c>
      <c r="L15" s="31">
        <f>RANK(H15,$H$5:$H$110,0)</f>
        <v>11</v>
      </c>
      <c r="M15" s="32">
        <f>RANK(K15,$K$5:$K$110,0)</f>
        <v>11</v>
      </c>
      <c r="O15" s="84"/>
      <c r="R15" s="84"/>
    </row>
    <row r="16" spans="1:18" ht="12.75">
      <c r="A16" s="52" t="s">
        <v>45</v>
      </c>
      <c r="B16" s="97">
        <v>20</v>
      </c>
      <c r="C16" s="42">
        <v>0</v>
      </c>
      <c r="D16" s="102">
        <v>0</v>
      </c>
      <c r="E16" s="43">
        <v>1</v>
      </c>
      <c r="F16" s="83">
        <v>35</v>
      </c>
      <c r="G16" s="44">
        <v>23</v>
      </c>
      <c r="H16" s="29">
        <f>SUM(B16:G16)</f>
        <v>79</v>
      </c>
      <c r="I16" s="30">
        <f>COUNTIF(B16:G16,"&gt;0")</f>
        <v>4</v>
      </c>
      <c r="J16" s="30">
        <f>MIN(B16:G16)</f>
        <v>0</v>
      </c>
      <c r="K16" s="30">
        <f>IF(I16=1,H16,H16-J16)</f>
        <v>79</v>
      </c>
      <c r="L16" s="31">
        <f>RANK(H16,$H$5:$H$110,0)</f>
        <v>12</v>
      </c>
      <c r="M16" s="32">
        <f>RANK(K16,$K$5:$K$110,0)</f>
        <v>12</v>
      </c>
      <c r="O16" s="84"/>
      <c r="R16" s="84"/>
    </row>
    <row r="17" spans="1:18" ht="12.75">
      <c r="A17" s="52" t="s">
        <v>43</v>
      </c>
      <c r="B17" s="41">
        <v>40</v>
      </c>
      <c r="C17" s="42">
        <v>0</v>
      </c>
      <c r="D17" s="45">
        <v>5</v>
      </c>
      <c r="E17" s="43">
        <v>1</v>
      </c>
      <c r="F17" s="83">
        <v>0</v>
      </c>
      <c r="G17" s="44">
        <v>30</v>
      </c>
      <c r="H17" s="29">
        <f>SUM(B17:G17)</f>
        <v>76</v>
      </c>
      <c r="I17" s="30">
        <f>COUNTIF(B17:G17,"&gt;0")</f>
        <v>4</v>
      </c>
      <c r="J17" s="30">
        <f>MIN(B17:G17)</f>
        <v>0</v>
      </c>
      <c r="K17" s="30">
        <f>IF(I17=1,H17,H17-J17)</f>
        <v>76</v>
      </c>
      <c r="L17" s="31">
        <f>RANK(H17,$H$5:$H$110,0)</f>
        <v>13</v>
      </c>
      <c r="M17" s="32">
        <f>RANK(K17,$K$5:$K$110,0)</f>
        <v>13</v>
      </c>
      <c r="O17" s="84"/>
      <c r="R17" s="84"/>
    </row>
    <row r="18" spans="1:18" ht="12.75">
      <c r="A18" s="52" t="s">
        <v>50</v>
      </c>
      <c r="B18" s="41">
        <v>22</v>
      </c>
      <c r="C18" s="42">
        <v>0</v>
      </c>
      <c r="D18" s="45">
        <v>21</v>
      </c>
      <c r="E18" s="43">
        <v>9</v>
      </c>
      <c r="F18" s="83">
        <v>23</v>
      </c>
      <c r="G18" s="44">
        <v>0</v>
      </c>
      <c r="H18" s="29">
        <f>SUM(B18:G18)</f>
        <v>75</v>
      </c>
      <c r="I18" s="30">
        <f>COUNTIF(B18:G18,"&gt;0")</f>
        <v>4</v>
      </c>
      <c r="J18" s="30">
        <f>MIN(B18:G18)</f>
        <v>0</v>
      </c>
      <c r="K18" s="30">
        <f>IF(I18=1,H18,H18-J18)</f>
        <v>75</v>
      </c>
      <c r="L18" s="31">
        <f>RANK(H18,$H$5:$H$110,0)</f>
        <v>14</v>
      </c>
      <c r="M18" s="32">
        <f>RANK(K18,$K$5:$K$110,0)</f>
        <v>14</v>
      </c>
      <c r="O18" s="84"/>
      <c r="R18" s="84"/>
    </row>
    <row r="19" spans="1:18" ht="12.75">
      <c r="A19" s="52" t="s">
        <v>71</v>
      </c>
      <c r="B19" s="41">
        <v>14</v>
      </c>
      <c r="C19" s="42">
        <v>24</v>
      </c>
      <c r="D19" s="45">
        <v>0</v>
      </c>
      <c r="E19" s="43">
        <v>19</v>
      </c>
      <c r="F19" s="83">
        <v>12</v>
      </c>
      <c r="G19" s="120">
        <v>0</v>
      </c>
      <c r="H19" s="29">
        <f>SUM(B19:G19)</f>
        <v>69</v>
      </c>
      <c r="I19" s="30">
        <f>COUNTIF(B19:G19,"&gt;0")</f>
        <v>4</v>
      </c>
      <c r="J19" s="30">
        <f>MIN(B19:G19)</f>
        <v>0</v>
      </c>
      <c r="K19" s="30">
        <f>IF(I19=1,H19,H19-J19)</f>
        <v>69</v>
      </c>
      <c r="L19" s="31">
        <f>RANK(H19,$H$5:$H$110,0)</f>
        <v>15</v>
      </c>
      <c r="M19" s="32">
        <f>RANK(K19,$K$5:$K$110,0)</f>
        <v>15</v>
      </c>
      <c r="O19" s="84"/>
      <c r="R19" s="84"/>
    </row>
    <row r="20" spans="1:18" ht="12.75">
      <c r="A20" s="52" t="s">
        <v>108</v>
      </c>
      <c r="B20" s="41">
        <v>20</v>
      </c>
      <c r="C20" s="42">
        <v>0</v>
      </c>
      <c r="D20" s="45">
        <v>30</v>
      </c>
      <c r="E20" s="43">
        <v>7</v>
      </c>
      <c r="F20" s="83">
        <v>11</v>
      </c>
      <c r="G20" s="44">
        <v>0</v>
      </c>
      <c r="H20" s="29">
        <f>SUM(B20:G20)</f>
        <v>68</v>
      </c>
      <c r="I20" s="30">
        <f>COUNTIF(B20:G20,"&gt;0")</f>
        <v>4</v>
      </c>
      <c r="J20" s="30">
        <f>MIN(B20:G20)</f>
        <v>0</v>
      </c>
      <c r="K20" s="30">
        <f>IF(I20=1,H20,H20-J20)</f>
        <v>68</v>
      </c>
      <c r="L20" s="31">
        <f>RANK(H20,$H$5:$H$110,0)</f>
        <v>16</v>
      </c>
      <c r="M20" s="32">
        <f>RANK(K20,$K$5:$K$110,0)</f>
        <v>16</v>
      </c>
      <c r="O20" s="84"/>
      <c r="R20" s="84"/>
    </row>
    <row r="21" spans="1:18" ht="12.75">
      <c r="A21" s="52" t="s">
        <v>12</v>
      </c>
      <c r="B21" s="97">
        <v>20</v>
      </c>
      <c r="C21" s="42">
        <v>35</v>
      </c>
      <c r="D21" s="45">
        <v>0</v>
      </c>
      <c r="E21" s="43">
        <v>1</v>
      </c>
      <c r="F21" s="83">
        <v>9</v>
      </c>
      <c r="G21" s="44">
        <v>0</v>
      </c>
      <c r="H21" s="29">
        <f>SUM(B21:G21)</f>
        <v>65</v>
      </c>
      <c r="I21" s="30">
        <f>COUNTIF(B21:G21,"&gt;0")</f>
        <v>4</v>
      </c>
      <c r="J21" s="30">
        <f>MIN(B21:G21)</f>
        <v>0</v>
      </c>
      <c r="K21" s="30">
        <f>IF(I21=1,H21,H21-J21)</f>
        <v>65</v>
      </c>
      <c r="L21" s="31">
        <f>RANK(H21,$H$5:$H$110,0)</f>
        <v>17</v>
      </c>
      <c r="M21" s="32">
        <f>RANK(K21,$K$5:$K$110,0)</f>
        <v>17</v>
      </c>
      <c r="O21" s="84"/>
      <c r="R21" s="84"/>
    </row>
    <row r="22" spans="1:18" ht="12.75">
      <c r="A22" s="52" t="s">
        <v>25</v>
      </c>
      <c r="B22" s="41">
        <v>15</v>
      </c>
      <c r="C22" s="42">
        <v>0</v>
      </c>
      <c r="D22" s="45">
        <v>20</v>
      </c>
      <c r="E22" s="43">
        <v>4</v>
      </c>
      <c r="F22" s="83">
        <v>20</v>
      </c>
      <c r="G22" s="44">
        <v>3</v>
      </c>
      <c r="H22" s="29">
        <f>SUM(B22:G22)</f>
        <v>62</v>
      </c>
      <c r="I22" s="30">
        <f>COUNTIF(B22:G22,"&gt;0")</f>
        <v>5</v>
      </c>
      <c r="J22" s="30">
        <f>MIN(B22:G22)</f>
        <v>0</v>
      </c>
      <c r="K22" s="30">
        <f>IF(I22=1,H22,H22-J22)</f>
        <v>62</v>
      </c>
      <c r="L22" s="31">
        <f>RANK(H22,$H$5:$H$110,0)</f>
        <v>18</v>
      </c>
      <c r="M22" s="32">
        <f>RANK(K22,$K$5:$K$110,0)</f>
        <v>18</v>
      </c>
      <c r="O22" s="84"/>
      <c r="R22" s="84"/>
    </row>
    <row r="23" spans="1:18" ht="12.75">
      <c r="A23" s="52" t="s">
        <v>162</v>
      </c>
      <c r="B23" s="41">
        <v>0</v>
      </c>
      <c r="C23" s="42">
        <v>24</v>
      </c>
      <c r="D23" s="45">
        <v>0</v>
      </c>
      <c r="E23" s="43">
        <v>30</v>
      </c>
      <c r="F23" s="83">
        <v>0</v>
      </c>
      <c r="G23" s="44">
        <v>7</v>
      </c>
      <c r="H23" s="29">
        <f>SUM(B23:G23)</f>
        <v>61</v>
      </c>
      <c r="I23" s="30">
        <f>COUNTIF(B23:G23,"&gt;0")</f>
        <v>3</v>
      </c>
      <c r="J23" s="30">
        <f>MIN(B23:G23)</f>
        <v>0</v>
      </c>
      <c r="K23" s="30">
        <f>IF(I23=1,H23,H23-J23)</f>
        <v>61</v>
      </c>
      <c r="L23" s="31">
        <f>RANK(H23,$H$5:$H$110,0)</f>
        <v>19</v>
      </c>
      <c r="M23" s="32">
        <f>RANK(K23,$K$5:$K$110,0)</f>
        <v>19</v>
      </c>
      <c r="O23" s="84"/>
      <c r="R23" s="84"/>
    </row>
    <row r="24" spans="1:18" ht="12.75">
      <c r="A24" s="52" t="s">
        <v>164</v>
      </c>
      <c r="B24" s="41">
        <v>0</v>
      </c>
      <c r="C24" s="42">
        <v>25</v>
      </c>
      <c r="D24" s="45">
        <v>23</v>
      </c>
      <c r="E24" s="43">
        <v>10</v>
      </c>
      <c r="F24" s="83">
        <v>0</v>
      </c>
      <c r="G24" s="44">
        <v>0</v>
      </c>
      <c r="H24" s="29">
        <f>SUM(B24:G24)</f>
        <v>58</v>
      </c>
      <c r="I24" s="30">
        <f>COUNTIF(B24:G24,"&gt;0")</f>
        <v>3</v>
      </c>
      <c r="J24" s="30">
        <f>MIN(B24:G24)</f>
        <v>0</v>
      </c>
      <c r="K24" s="30">
        <f>IF(I24=1,H24,H24-J24)</f>
        <v>58</v>
      </c>
      <c r="L24" s="31">
        <f>RANK(H24,$H$5:$H$110,0)</f>
        <v>20</v>
      </c>
      <c r="M24" s="32">
        <f>RANK(K24,$K$5:$K$110,0)</f>
        <v>20</v>
      </c>
      <c r="O24" s="84"/>
      <c r="R24" s="84"/>
    </row>
    <row r="25" spans="1:18" ht="12.75">
      <c r="A25" s="52" t="s">
        <v>6</v>
      </c>
      <c r="B25" s="41">
        <v>18</v>
      </c>
      <c r="C25" s="42">
        <v>0</v>
      </c>
      <c r="D25" s="45">
        <v>7</v>
      </c>
      <c r="E25" s="43">
        <v>13</v>
      </c>
      <c r="F25" s="114">
        <v>20</v>
      </c>
      <c r="G25" s="44">
        <v>0</v>
      </c>
      <c r="H25" s="29">
        <f>SUM(B25:G25)</f>
        <v>58</v>
      </c>
      <c r="I25" s="30">
        <f>COUNTIF(B25:G25,"&gt;0")</f>
        <v>4</v>
      </c>
      <c r="J25" s="30">
        <f>MIN(B25:G25)</f>
        <v>0</v>
      </c>
      <c r="K25" s="30">
        <f>IF(I25=1,H25,H25-J25)</f>
        <v>58</v>
      </c>
      <c r="L25" s="31">
        <f>RANK(H25,$H$5:$H$110,0)</f>
        <v>20</v>
      </c>
      <c r="M25" s="32">
        <f>RANK(K25,$K$5:$K$110,0)</f>
        <v>20</v>
      </c>
      <c r="O25" s="84"/>
      <c r="R25" s="84"/>
    </row>
    <row r="26" spans="1:18" ht="12.75">
      <c r="A26" s="52" t="s">
        <v>176</v>
      </c>
      <c r="B26" s="41">
        <v>0</v>
      </c>
      <c r="C26" s="42">
        <v>0</v>
      </c>
      <c r="D26" s="45">
        <v>4</v>
      </c>
      <c r="E26" s="43">
        <v>0</v>
      </c>
      <c r="F26" s="83">
        <v>0</v>
      </c>
      <c r="G26" s="44">
        <v>40</v>
      </c>
      <c r="H26" s="29">
        <f>SUM(B26:G26)</f>
        <v>44</v>
      </c>
      <c r="I26" s="30">
        <f>COUNTIF(B26:G26,"&gt;0")</f>
        <v>2</v>
      </c>
      <c r="J26" s="30">
        <f>MIN(B26:G26)</f>
        <v>0</v>
      </c>
      <c r="K26" s="30">
        <f>IF(I26=1,H26,H26-J26)</f>
        <v>44</v>
      </c>
      <c r="L26" s="31">
        <f>RANK(H26,$H$5:$H$110,0)</f>
        <v>22</v>
      </c>
      <c r="M26" s="32">
        <f>RANK(K26,$K$5:$K$110,0)</f>
        <v>22</v>
      </c>
      <c r="O26" s="84"/>
      <c r="R26" s="84"/>
    </row>
    <row r="27" spans="1:18" ht="12.75">
      <c r="A27" s="52" t="s">
        <v>110</v>
      </c>
      <c r="B27" s="41">
        <v>0</v>
      </c>
      <c r="C27" s="42">
        <v>0</v>
      </c>
      <c r="D27" s="45">
        <v>0</v>
      </c>
      <c r="E27" s="43">
        <v>1</v>
      </c>
      <c r="F27" s="83">
        <v>21</v>
      </c>
      <c r="G27" s="119">
        <v>20</v>
      </c>
      <c r="H27" s="29">
        <f>SUM(B27:G27)</f>
        <v>42</v>
      </c>
      <c r="I27" s="30">
        <f>COUNTIF(B27:G27,"&gt;0")</f>
        <v>3</v>
      </c>
      <c r="J27" s="30">
        <f>MIN(B27:G27)</f>
        <v>0</v>
      </c>
      <c r="K27" s="30">
        <f>IF(I27=1,H27,H27-J27)</f>
        <v>42</v>
      </c>
      <c r="L27" s="31">
        <f>RANK(H27,$H$5:$H$110,0)</f>
        <v>23</v>
      </c>
      <c r="M27" s="32">
        <f>RANK(K27,$K$5:$K$110,0)</f>
        <v>23</v>
      </c>
      <c r="O27" s="84"/>
      <c r="R27" s="84"/>
    </row>
    <row r="28" spans="1:18" ht="12.75">
      <c r="A28" s="52" t="s">
        <v>48</v>
      </c>
      <c r="B28" s="41">
        <v>0</v>
      </c>
      <c r="C28" s="42">
        <v>0</v>
      </c>
      <c r="D28" s="45">
        <v>0</v>
      </c>
      <c r="E28" s="111">
        <v>40</v>
      </c>
      <c r="F28" s="83">
        <v>0</v>
      </c>
      <c r="G28" s="44">
        <v>0</v>
      </c>
      <c r="H28" s="29">
        <f>SUM(B28:G28)</f>
        <v>40</v>
      </c>
      <c r="I28" s="30">
        <f>COUNTIF(B28:G28,"&gt;0")</f>
        <v>1</v>
      </c>
      <c r="J28" s="30">
        <f>MIN(B28:G28)</f>
        <v>0</v>
      </c>
      <c r="K28" s="30">
        <f>IF(I28=1,H28,H28-J28)</f>
        <v>40</v>
      </c>
      <c r="L28" s="31">
        <f>RANK(H28,$H$5:$H$110,0)</f>
        <v>24</v>
      </c>
      <c r="M28" s="32">
        <f>RANK(K28,$K$5:$K$110,0)</f>
        <v>24</v>
      </c>
      <c r="O28" s="84"/>
      <c r="R28" s="84"/>
    </row>
    <row r="29" spans="1:18" ht="12.75">
      <c r="A29" s="52" t="s">
        <v>112</v>
      </c>
      <c r="B29" s="41">
        <v>19</v>
      </c>
      <c r="C29" s="42">
        <v>0</v>
      </c>
      <c r="D29" s="45">
        <v>0</v>
      </c>
      <c r="E29" s="43">
        <v>8</v>
      </c>
      <c r="F29" s="83">
        <v>13</v>
      </c>
      <c r="G29" s="44">
        <v>0</v>
      </c>
      <c r="H29" s="29">
        <f>SUM(B29:G29)</f>
        <v>40</v>
      </c>
      <c r="I29" s="30">
        <f>COUNTIF(B29:G29,"&gt;0")</f>
        <v>3</v>
      </c>
      <c r="J29" s="30">
        <f>MIN(B29:G29)</f>
        <v>0</v>
      </c>
      <c r="K29" s="30">
        <f>IF(I29=1,H29,H29-J29)</f>
        <v>40</v>
      </c>
      <c r="L29" s="31">
        <f>RANK(H29,$H$5:$H$110,0)</f>
        <v>24</v>
      </c>
      <c r="M29" s="32">
        <f>RANK(K29,$K$5:$K$110,0)</f>
        <v>24</v>
      </c>
      <c r="O29" s="84"/>
      <c r="R29" s="84"/>
    </row>
    <row r="30" spans="1:18" ht="12.75">
      <c r="A30" s="52" t="s">
        <v>157</v>
      </c>
      <c r="B30" s="41">
        <v>0</v>
      </c>
      <c r="C30" s="42">
        <v>30</v>
      </c>
      <c r="D30" s="45">
        <v>9</v>
      </c>
      <c r="E30" s="43">
        <v>0</v>
      </c>
      <c r="F30" s="83">
        <v>0</v>
      </c>
      <c r="G30" s="44">
        <v>0</v>
      </c>
      <c r="H30" s="29">
        <f>SUM(B30:G30)</f>
        <v>39</v>
      </c>
      <c r="I30" s="30">
        <f>COUNTIF(B30:G30,"&gt;0")</f>
        <v>2</v>
      </c>
      <c r="J30" s="30">
        <f>MIN(B30:G30)</f>
        <v>0</v>
      </c>
      <c r="K30" s="30">
        <f>IF(I30=1,H30,H30-J30)</f>
        <v>39</v>
      </c>
      <c r="L30" s="31">
        <f>RANK(H30,$H$5:$H$110,0)</f>
        <v>26</v>
      </c>
      <c r="M30" s="32">
        <f>RANK(K30,$K$5:$K$110,0)</f>
        <v>26</v>
      </c>
      <c r="O30" s="84"/>
      <c r="R30" s="84"/>
    </row>
    <row r="31" spans="1:18" ht="12.75">
      <c r="A31" s="52" t="s">
        <v>90</v>
      </c>
      <c r="B31" s="41">
        <v>0</v>
      </c>
      <c r="C31" s="42">
        <v>25</v>
      </c>
      <c r="D31" s="45">
        <v>0</v>
      </c>
      <c r="E31" s="43">
        <v>12</v>
      </c>
      <c r="F31" s="83">
        <v>0</v>
      </c>
      <c r="G31" s="44">
        <v>0</v>
      </c>
      <c r="H31" s="29">
        <f>SUM(B31:G31)</f>
        <v>37</v>
      </c>
      <c r="I31" s="30">
        <f>COUNTIF(B31:G31,"&gt;0")</f>
        <v>2</v>
      </c>
      <c r="J31" s="30">
        <f>MIN(B31:G31)</f>
        <v>0</v>
      </c>
      <c r="K31" s="30">
        <f>IF(I31=1,H31,H31-J31)</f>
        <v>37</v>
      </c>
      <c r="L31" s="31">
        <f>RANK(H31,$H$5:$H$110,0)</f>
        <v>27</v>
      </c>
      <c r="M31" s="32">
        <f>RANK(K31,$K$5:$K$110,0)</f>
        <v>27</v>
      </c>
      <c r="O31" s="84"/>
      <c r="R31" s="84"/>
    </row>
    <row r="32" spans="1:18" ht="12.75">
      <c r="A32" s="52" t="s">
        <v>83</v>
      </c>
      <c r="B32" s="41">
        <v>0</v>
      </c>
      <c r="C32" s="42">
        <v>0</v>
      </c>
      <c r="D32" s="45">
        <v>0</v>
      </c>
      <c r="E32" s="43">
        <v>25</v>
      </c>
      <c r="F32" s="83">
        <v>0</v>
      </c>
      <c r="G32" s="44">
        <v>12</v>
      </c>
      <c r="H32" s="29">
        <f>SUM(B32:G32)</f>
        <v>37</v>
      </c>
      <c r="I32" s="30">
        <f>COUNTIF(B32:G32,"&gt;0")</f>
        <v>2</v>
      </c>
      <c r="J32" s="30">
        <f>MIN(B32:G32)</f>
        <v>0</v>
      </c>
      <c r="K32" s="30">
        <f>IF(I32=1,H32,H32-J32)</f>
        <v>37</v>
      </c>
      <c r="L32" s="31">
        <f>RANK(H32,$H$5:$H$110,0)</f>
        <v>27</v>
      </c>
      <c r="M32" s="32">
        <f>RANK(K32,$K$5:$K$110,0)</f>
        <v>27</v>
      </c>
      <c r="O32" s="84"/>
      <c r="R32" s="84"/>
    </row>
    <row r="33" spans="1:18" ht="12.75">
      <c r="A33" s="52" t="s">
        <v>158</v>
      </c>
      <c r="B33" s="41">
        <v>35</v>
      </c>
      <c r="C33" s="42">
        <v>0</v>
      </c>
      <c r="D33" s="45">
        <v>0</v>
      </c>
      <c r="E33" s="43">
        <v>0</v>
      </c>
      <c r="F33" s="83">
        <v>0</v>
      </c>
      <c r="G33" s="44">
        <v>0</v>
      </c>
      <c r="H33" s="29">
        <f>SUM(B33:G33)</f>
        <v>35</v>
      </c>
      <c r="I33" s="30">
        <f>COUNTIF(B33:G33,"&gt;0")</f>
        <v>1</v>
      </c>
      <c r="J33" s="30">
        <f>MIN(B33:G33)</f>
        <v>0</v>
      </c>
      <c r="K33" s="30">
        <f>IF(I33=1,H33,H33-J33)</f>
        <v>35</v>
      </c>
      <c r="L33" s="31">
        <f>RANK(H33,$H$5:$H$110,0)</f>
        <v>29</v>
      </c>
      <c r="M33" s="32">
        <f>RANK(K33,$K$5:$K$110,0)</f>
        <v>29</v>
      </c>
      <c r="O33" s="84"/>
      <c r="R33" s="84"/>
    </row>
    <row r="34" spans="1:18" ht="12.75">
      <c r="A34" s="52" t="s">
        <v>14</v>
      </c>
      <c r="B34" s="41">
        <v>0</v>
      </c>
      <c r="C34" s="42">
        <v>35</v>
      </c>
      <c r="D34" s="45">
        <v>0</v>
      </c>
      <c r="E34" s="43">
        <v>0</v>
      </c>
      <c r="F34" s="83">
        <v>0</v>
      </c>
      <c r="G34" s="44">
        <v>0</v>
      </c>
      <c r="H34" s="29">
        <f>SUM(B34:G34)</f>
        <v>35</v>
      </c>
      <c r="I34" s="30">
        <f>COUNTIF(B34:G34,"&gt;0")</f>
        <v>1</v>
      </c>
      <c r="J34" s="30">
        <f>MIN(B34:G34)</f>
        <v>0</v>
      </c>
      <c r="K34" s="30">
        <f>IF(I34=1,H34,H34-J34)</f>
        <v>35</v>
      </c>
      <c r="L34" s="31">
        <f>RANK(H34,$H$5:$H$110,0)</f>
        <v>29</v>
      </c>
      <c r="M34" s="32">
        <f>RANK(K34,$K$5:$K$110,0)</f>
        <v>29</v>
      </c>
      <c r="O34" s="84"/>
      <c r="R34" s="84"/>
    </row>
    <row r="35" spans="1:18" ht="12.75">
      <c r="A35" s="52" t="s">
        <v>97</v>
      </c>
      <c r="B35" s="41">
        <v>0</v>
      </c>
      <c r="C35" s="42">
        <v>0</v>
      </c>
      <c r="D35" s="45">
        <v>25</v>
      </c>
      <c r="E35" s="43">
        <v>0</v>
      </c>
      <c r="F35" s="83">
        <v>10</v>
      </c>
      <c r="G35" s="44">
        <v>0</v>
      </c>
      <c r="H35" s="29">
        <f>SUM(B35:G35)</f>
        <v>35</v>
      </c>
      <c r="I35" s="30">
        <f>COUNTIF(B35:G35,"&gt;0")</f>
        <v>2</v>
      </c>
      <c r="J35" s="30">
        <f>MIN(B35:G35)</f>
        <v>0</v>
      </c>
      <c r="K35" s="30">
        <f>IF(I35=1,H35,H35-J35)</f>
        <v>35</v>
      </c>
      <c r="L35" s="31">
        <f>RANK(H35,$H$5:$H$110,0)</f>
        <v>29</v>
      </c>
      <c r="M35" s="32">
        <f>RANK(K35,$K$5:$K$110,0)</f>
        <v>29</v>
      </c>
      <c r="O35" s="84"/>
      <c r="R35" s="84"/>
    </row>
    <row r="36" spans="1:18" ht="12.75">
      <c r="A36" s="52" t="s">
        <v>220</v>
      </c>
      <c r="B36" s="41">
        <v>0</v>
      </c>
      <c r="C36" s="42">
        <v>0</v>
      </c>
      <c r="D36" s="45">
        <v>0</v>
      </c>
      <c r="E36" s="43">
        <v>0</v>
      </c>
      <c r="F36" s="83">
        <v>0</v>
      </c>
      <c r="G36" s="44">
        <v>35</v>
      </c>
      <c r="H36" s="29">
        <f>SUM(B36:G36)</f>
        <v>35</v>
      </c>
      <c r="I36" s="30">
        <f>COUNTIF(B36:G36,"&gt;0")</f>
        <v>1</v>
      </c>
      <c r="J36" s="30">
        <f>MIN(B36:G36)</f>
        <v>0</v>
      </c>
      <c r="K36" s="30">
        <f>IF(I36=1,H36,H36-J36)</f>
        <v>35</v>
      </c>
      <c r="L36" s="31">
        <f>RANK(H36,$H$5:$H$110,0)</f>
        <v>29</v>
      </c>
      <c r="M36" s="32">
        <f>RANK(K36,$K$5:$K$110,0)</f>
        <v>29</v>
      </c>
      <c r="O36" s="84"/>
      <c r="R36" s="84"/>
    </row>
    <row r="37" spans="1:18" ht="12.75">
      <c r="A37" s="52" t="s">
        <v>94</v>
      </c>
      <c r="B37" s="41">
        <v>13</v>
      </c>
      <c r="C37" s="42">
        <v>0</v>
      </c>
      <c r="D37" s="102">
        <v>20</v>
      </c>
      <c r="E37" s="43">
        <v>1</v>
      </c>
      <c r="F37" s="83">
        <v>0</v>
      </c>
      <c r="G37" s="44">
        <v>0</v>
      </c>
      <c r="H37" s="29">
        <f>SUM(B37:G37)</f>
        <v>34</v>
      </c>
      <c r="I37" s="30">
        <f>COUNTIF(B37:G37,"&gt;0")</f>
        <v>3</v>
      </c>
      <c r="J37" s="30">
        <f>MIN(B37:G37)</f>
        <v>0</v>
      </c>
      <c r="K37" s="30">
        <f>IF(I37=1,H37,H37-J37)</f>
        <v>34</v>
      </c>
      <c r="L37" s="31">
        <f>RANK(H37,$H$5:$H$110,0)</f>
        <v>33</v>
      </c>
      <c r="M37" s="32">
        <f>RANK(K37,$K$5:$K$110,0)</f>
        <v>33</v>
      </c>
      <c r="O37" s="84"/>
      <c r="R37" s="84"/>
    </row>
    <row r="38" spans="1:18" ht="12.75">
      <c r="A38" s="52" t="s">
        <v>212</v>
      </c>
      <c r="B38" s="41">
        <v>0</v>
      </c>
      <c r="C38" s="42">
        <v>0</v>
      </c>
      <c r="D38" s="45">
        <v>0</v>
      </c>
      <c r="E38" s="43">
        <v>1</v>
      </c>
      <c r="F38" s="83">
        <v>18</v>
      </c>
      <c r="G38" s="44">
        <v>15</v>
      </c>
      <c r="H38" s="29">
        <f>SUM(B38:G38)</f>
        <v>34</v>
      </c>
      <c r="I38" s="30">
        <f>COUNTIF(B38:G38,"&gt;0")</f>
        <v>3</v>
      </c>
      <c r="J38" s="30">
        <f>MIN(B38:G38)</f>
        <v>0</v>
      </c>
      <c r="K38" s="30">
        <f>IF(I38=1,H38,H38-J38)</f>
        <v>34</v>
      </c>
      <c r="L38" s="31">
        <f>RANK(H38,$H$5:$H$110,0)</f>
        <v>33</v>
      </c>
      <c r="M38" s="32">
        <f>RANK(K38,$K$5:$K$110,0)</f>
        <v>33</v>
      </c>
      <c r="O38" s="84"/>
      <c r="R38" s="84"/>
    </row>
    <row r="39" spans="1:18" ht="12.75">
      <c r="A39" s="52" t="s">
        <v>113</v>
      </c>
      <c r="B39" s="41">
        <v>0</v>
      </c>
      <c r="C39" s="42">
        <v>0</v>
      </c>
      <c r="D39" s="45">
        <v>0</v>
      </c>
      <c r="E39" s="43">
        <v>20</v>
      </c>
      <c r="F39" s="83">
        <v>0</v>
      </c>
      <c r="G39" s="44">
        <v>13</v>
      </c>
      <c r="H39" s="29">
        <f>SUM(B39:G39)</f>
        <v>33</v>
      </c>
      <c r="I39" s="30">
        <f>COUNTIF(B39:G39,"&gt;0")</f>
        <v>2</v>
      </c>
      <c r="J39" s="30">
        <f>MIN(B39:G39)</f>
        <v>0</v>
      </c>
      <c r="K39" s="30">
        <f>IF(I39=1,H39,H39-J39)</f>
        <v>33</v>
      </c>
      <c r="L39" s="31">
        <f>RANK(H39,$H$5:$H$110,0)</f>
        <v>35</v>
      </c>
      <c r="M39" s="32">
        <f>RANK(K39,$K$5:$K$110,0)</f>
        <v>35</v>
      </c>
      <c r="O39" s="84"/>
      <c r="R39" s="84"/>
    </row>
    <row r="40" spans="1:18" ht="12.75">
      <c r="A40" s="52" t="s">
        <v>28</v>
      </c>
      <c r="B40" s="41">
        <v>0</v>
      </c>
      <c r="C40" s="42">
        <v>0</v>
      </c>
      <c r="D40" s="45">
        <v>0</v>
      </c>
      <c r="E40" s="43">
        <v>0</v>
      </c>
      <c r="F40" s="83">
        <v>8</v>
      </c>
      <c r="G40" s="44">
        <v>24</v>
      </c>
      <c r="H40" s="29">
        <f>SUM(B40:G40)</f>
        <v>32</v>
      </c>
      <c r="I40" s="30">
        <f>COUNTIF(B40:G40,"&gt;0")</f>
        <v>2</v>
      </c>
      <c r="J40" s="30">
        <f>MIN(B40:G40)</f>
        <v>0</v>
      </c>
      <c r="K40" s="30">
        <f>IF(I40=1,H40,H40-J40)</f>
        <v>32</v>
      </c>
      <c r="L40" s="31">
        <f>RANK(H40,$H$5:$H$110,0)</f>
        <v>36</v>
      </c>
      <c r="M40" s="32">
        <f>RANK(K40,$K$5:$K$110,0)</f>
        <v>36</v>
      </c>
      <c r="O40" s="84"/>
      <c r="R40" s="84"/>
    </row>
    <row r="41" spans="1:18" ht="12.75">
      <c r="A41" s="52" t="s">
        <v>5</v>
      </c>
      <c r="B41" s="41">
        <v>0</v>
      </c>
      <c r="C41" s="42">
        <v>0</v>
      </c>
      <c r="D41" s="45">
        <v>15</v>
      </c>
      <c r="E41" s="43">
        <v>0</v>
      </c>
      <c r="F41" s="83">
        <v>16</v>
      </c>
      <c r="G41" s="44">
        <v>0</v>
      </c>
      <c r="H41" s="29">
        <f>SUM(B41:G41)</f>
        <v>31</v>
      </c>
      <c r="I41" s="30">
        <f>COUNTIF(B41:G41,"&gt;0")</f>
        <v>2</v>
      </c>
      <c r="J41" s="30">
        <f>MIN(B41:G41)</f>
        <v>0</v>
      </c>
      <c r="K41" s="30">
        <f>IF(I41=1,H41,H41-J41)</f>
        <v>31</v>
      </c>
      <c r="L41" s="31">
        <f>RANK(H41,$H$5:$H$110,0)</f>
        <v>37</v>
      </c>
      <c r="M41" s="32">
        <f>RANK(K41,$K$5:$K$110,0)</f>
        <v>37</v>
      </c>
      <c r="O41" s="84"/>
      <c r="R41" s="84"/>
    </row>
    <row r="42" spans="1:18" ht="12.75">
      <c r="A42" s="52" t="s">
        <v>19</v>
      </c>
      <c r="B42" s="41">
        <v>0</v>
      </c>
      <c r="C42" s="42">
        <v>30</v>
      </c>
      <c r="D42" s="45">
        <v>0</v>
      </c>
      <c r="E42" s="43">
        <v>0</v>
      </c>
      <c r="F42" s="83">
        <v>0</v>
      </c>
      <c r="G42" s="44">
        <v>0</v>
      </c>
      <c r="H42" s="29">
        <f>SUM(B42:G42)</f>
        <v>30</v>
      </c>
      <c r="I42" s="30">
        <f>COUNTIF(B42:G42,"&gt;0")</f>
        <v>1</v>
      </c>
      <c r="J42" s="30">
        <f>MIN(B42:G42)</f>
        <v>0</v>
      </c>
      <c r="K42" s="30">
        <f>IF(I42=1,H42,H42-J42)</f>
        <v>30</v>
      </c>
      <c r="L42" s="31">
        <f>RANK(H42,$H$5:$H$110,0)</f>
        <v>38</v>
      </c>
      <c r="M42" s="32">
        <f>RANK(K42,$K$5:$K$110,0)</f>
        <v>38</v>
      </c>
      <c r="O42" s="84"/>
      <c r="R42" s="84"/>
    </row>
    <row r="43" spans="1:18" ht="12.75">
      <c r="A43" s="52" t="s">
        <v>86</v>
      </c>
      <c r="B43" s="41">
        <v>0</v>
      </c>
      <c r="C43" s="42">
        <v>0</v>
      </c>
      <c r="D43" s="45">
        <v>0</v>
      </c>
      <c r="E43" s="43">
        <v>15</v>
      </c>
      <c r="F43" s="83">
        <v>14</v>
      </c>
      <c r="G43" s="44">
        <v>0</v>
      </c>
      <c r="H43" s="29">
        <f>SUM(B43:G43)</f>
        <v>29</v>
      </c>
      <c r="I43" s="30">
        <f>COUNTIF(B43:G43,"&gt;0")</f>
        <v>2</v>
      </c>
      <c r="J43" s="30">
        <f>MIN(B43:G43)</f>
        <v>0</v>
      </c>
      <c r="K43" s="30">
        <f>IF(I43=1,H43,H43-J43)</f>
        <v>29</v>
      </c>
      <c r="L43" s="31">
        <f>RANK(H43,$H$5:$H$110,0)</f>
        <v>39</v>
      </c>
      <c r="M43" s="32">
        <f>RANK(K43,$K$5:$K$110,0)</f>
        <v>39</v>
      </c>
      <c r="O43" s="84"/>
      <c r="R43" s="84"/>
    </row>
    <row r="44" spans="1:18" ht="12.75">
      <c r="A44" s="52" t="s">
        <v>175</v>
      </c>
      <c r="B44" s="41">
        <v>0</v>
      </c>
      <c r="C44" s="42">
        <v>0</v>
      </c>
      <c r="D44" s="45">
        <v>8</v>
      </c>
      <c r="E44" s="43">
        <v>0</v>
      </c>
      <c r="F44" s="83">
        <v>0</v>
      </c>
      <c r="G44" s="120">
        <v>20</v>
      </c>
      <c r="H44" s="29">
        <f>SUM(B44:G44)</f>
        <v>28</v>
      </c>
      <c r="I44" s="30">
        <f>COUNTIF(B44:G44,"&gt;0")</f>
        <v>2</v>
      </c>
      <c r="J44" s="30">
        <f>MIN(B44:G44)</f>
        <v>0</v>
      </c>
      <c r="K44" s="30">
        <f>IF(I44=1,H44,H44-J44)</f>
        <v>28</v>
      </c>
      <c r="L44" s="31">
        <f>RANK(H44,$H$5:$H$110,0)</f>
        <v>40</v>
      </c>
      <c r="M44" s="32">
        <f>RANK(K44,$K$5:$K$110,0)</f>
        <v>40</v>
      </c>
      <c r="O44" s="84"/>
      <c r="R44" s="84"/>
    </row>
    <row r="45" spans="1:18" ht="12.75">
      <c r="A45" s="52" t="s">
        <v>72</v>
      </c>
      <c r="B45" s="41">
        <v>0</v>
      </c>
      <c r="C45" s="42">
        <v>0</v>
      </c>
      <c r="D45" s="45">
        <v>0</v>
      </c>
      <c r="E45" s="43">
        <v>21</v>
      </c>
      <c r="F45" s="83">
        <v>0</v>
      </c>
      <c r="G45" s="44">
        <v>6</v>
      </c>
      <c r="H45" s="29">
        <f>SUM(B45:G45)</f>
        <v>27</v>
      </c>
      <c r="I45" s="30">
        <f>COUNTIF(B45:G45,"&gt;0")</f>
        <v>2</v>
      </c>
      <c r="J45" s="30">
        <f>MIN(B45:G45)</f>
        <v>0</v>
      </c>
      <c r="K45" s="30">
        <f>IF(I45=1,H45,H45-J45)</f>
        <v>27</v>
      </c>
      <c r="L45" s="31">
        <f>RANK(H45,$H$5:$H$110,0)</f>
        <v>41</v>
      </c>
      <c r="M45" s="32">
        <f>RANK(K45,$K$5:$K$110,0)</f>
        <v>41</v>
      </c>
      <c r="O45" s="84"/>
      <c r="R45" s="84"/>
    </row>
    <row r="46" spans="1:18" ht="12.75">
      <c r="A46" s="52" t="s">
        <v>36</v>
      </c>
      <c r="B46" s="41">
        <v>25</v>
      </c>
      <c r="C46" s="42">
        <v>0</v>
      </c>
      <c r="D46" s="45">
        <v>0</v>
      </c>
      <c r="E46" s="43">
        <v>0</v>
      </c>
      <c r="F46" s="83">
        <v>0</v>
      </c>
      <c r="G46" s="44">
        <v>0</v>
      </c>
      <c r="H46" s="29">
        <f>SUM(B46:G46)</f>
        <v>25</v>
      </c>
      <c r="I46" s="30">
        <f>COUNTIF(B46:G46,"&gt;0")</f>
        <v>1</v>
      </c>
      <c r="J46" s="30">
        <f>MIN(B46:G46)</f>
        <v>0</v>
      </c>
      <c r="K46" s="30">
        <f>IF(I46=1,H46,H46-J46)</f>
        <v>25</v>
      </c>
      <c r="L46" s="31">
        <f>RANK(H46,$H$5:$H$110,0)</f>
        <v>42</v>
      </c>
      <c r="M46" s="32">
        <f>RANK(K46,$K$5:$K$110,0)</f>
        <v>42</v>
      </c>
      <c r="O46" s="84"/>
      <c r="R46" s="84"/>
    </row>
    <row r="47" spans="1:18" ht="12.75">
      <c r="A47" s="52" t="s">
        <v>8</v>
      </c>
      <c r="B47" s="41">
        <v>0</v>
      </c>
      <c r="C47" s="42">
        <v>25</v>
      </c>
      <c r="D47" s="45">
        <v>0</v>
      </c>
      <c r="E47" s="43">
        <v>0</v>
      </c>
      <c r="F47" s="83">
        <v>0</v>
      </c>
      <c r="G47" s="44">
        <v>0</v>
      </c>
      <c r="H47" s="29">
        <f>SUM(B47:G47)</f>
        <v>25</v>
      </c>
      <c r="I47" s="30">
        <f>COUNTIF(B47:G47,"&gt;0")</f>
        <v>1</v>
      </c>
      <c r="J47" s="30">
        <f>MIN(B47:G47)</f>
        <v>0</v>
      </c>
      <c r="K47" s="30">
        <f>IF(I47=1,H47,H47-J47)</f>
        <v>25</v>
      </c>
      <c r="L47" s="31">
        <f>RANK(H47,$H$5:$H$110,0)</f>
        <v>42</v>
      </c>
      <c r="M47" s="32">
        <f>RANK(K47,$K$5:$K$110,0)</f>
        <v>42</v>
      </c>
      <c r="O47" s="84"/>
      <c r="R47" s="84"/>
    </row>
    <row r="48" spans="1:18" ht="12.75">
      <c r="A48" s="52" t="s">
        <v>9</v>
      </c>
      <c r="B48" s="41">
        <v>0</v>
      </c>
      <c r="C48" s="42">
        <v>0</v>
      </c>
      <c r="D48" s="45">
        <v>0</v>
      </c>
      <c r="E48" s="43">
        <v>0</v>
      </c>
      <c r="F48" s="83">
        <v>25</v>
      </c>
      <c r="G48" s="44">
        <v>0</v>
      </c>
      <c r="H48" s="29">
        <f>SUM(B48:G48)</f>
        <v>25</v>
      </c>
      <c r="I48" s="30">
        <f>COUNTIF(B48:G48,"&gt;0")</f>
        <v>1</v>
      </c>
      <c r="J48" s="30">
        <f>MIN(B48:G48)</f>
        <v>0</v>
      </c>
      <c r="K48" s="30">
        <f>IF(I48=1,H48,H48-J48)</f>
        <v>25</v>
      </c>
      <c r="L48" s="31">
        <f>RANK(H48,$H$5:$H$110,0)</f>
        <v>42</v>
      </c>
      <c r="M48" s="32">
        <f>RANK(K48,$K$5:$K$110,0)</f>
        <v>42</v>
      </c>
      <c r="O48" s="84"/>
      <c r="R48" s="84"/>
    </row>
    <row r="49" spans="1:18" ht="12.75">
      <c r="A49" s="52" t="s">
        <v>10</v>
      </c>
      <c r="B49" s="41">
        <v>0</v>
      </c>
      <c r="C49" s="42">
        <v>0</v>
      </c>
      <c r="D49" s="102">
        <v>20</v>
      </c>
      <c r="E49" s="43">
        <v>0</v>
      </c>
      <c r="F49" s="83">
        <v>0</v>
      </c>
      <c r="G49" s="44">
        <v>5</v>
      </c>
      <c r="H49" s="29">
        <f>SUM(B49:G49)</f>
        <v>25</v>
      </c>
      <c r="I49" s="30">
        <f>COUNTIF(B49:G49,"&gt;0")</f>
        <v>2</v>
      </c>
      <c r="J49" s="30">
        <f>MIN(B49:G49)</f>
        <v>0</v>
      </c>
      <c r="K49" s="30">
        <f>IF(I49=1,H49,H49-J49)</f>
        <v>25</v>
      </c>
      <c r="L49" s="31">
        <f>RANK(H49,$H$5:$H$110,0)</f>
        <v>42</v>
      </c>
      <c r="M49" s="32">
        <f>RANK(K49,$K$5:$K$110,0)</f>
        <v>42</v>
      </c>
      <c r="O49" s="84"/>
      <c r="R49" s="84"/>
    </row>
    <row r="50" spans="1:18" ht="12.75">
      <c r="A50" s="52" t="s">
        <v>78</v>
      </c>
      <c r="B50" s="41">
        <v>24</v>
      </c>
      <c r="C50" s="42">
        <v>0</v>
      </c>
      <c r="D50" s="45">
        <v>0</v>
      </c>
      <c r="E50" s="43">
        <v>0</v>
      </c>
      <c r="F50" s="83">
        <v>0</v>
      </c>
      <c r="G50" s="44">
        <v>0</v>
      </c>
      <c r="H50" s="29">
        <f>SUM(B50:G50)</f>
        <v>24</v>
      </c>
      <c r="I50" s="30">
        <f>COUNTIF(B50:G50,"&gt;0")</f>
        <v>1</v>
      </c>
      <c r="J50" s="30">
        <f>MIN(B50:G50)</f>
        <v>0</v>
      </c>
      <c r="K50" s="30">
        <f>IF(I50=1,H50,H50-J50)</f>
        <v>24</v>
      </c>
      <c r="L50" s="31">
        <f>RANK(H50,$H$5:$H$110,0)</f>
        <v>46</v>
      </c>
      <c r="M50" s="32">
        <f>RANK(K50,$K$5:$K$110,0)</f>
        <v>46</v>
      </c>
      <c r="O50" s="84"/>
      <c r="R50" s="84"/>
    </row>
    <row r="51" spans="1:18" ht="12.75">
      <c r="A51" s="52" t="s">
        <v>26</v>
      </c>
      <c r="B51" s="41">
        <v>0</v>
      </c>
      <c r="C51" s="42">
        <v>0</v>
      </c>
      <c r="D51" s="45">
        <v>0</v>
      </c>
      <c r="E51" s="43">
        <v>24</v>
      </c>
      <c r="F51" s="83">
        <v>0</v>
      </c>
      <c r="G51" s="44">
        <v>0</v>
      </c>
      <c r="H51" s="29">
        <f>SUM(B51:G51)</f>
        <v>24</v>
      </c>
      <c r="I51" s="30">
        <f>COUNTIF(B51:G51,"&gt;0")</f>
        <v>1</v>
      </c>
      <c r="J51" s="30">
        <f>MIN(B51:G51)</f>
        <v>0</v>
      </c>
      <c r="K51" s="30">
        <f>IF(I51=1,H51,H51-J51)</f>
        <v>24</v>
      </c>
      <c r="L51" s="31">
        <f>RANK(H51,$H$5:$H$110,0)</f>
        <v>46</v>
      </c>
      <c r="M51" s="32">
        <f>RANK(K51,$K$5:$K$110,0)</f>
        <v>46</v>
      </c>
      <c r="O51" s="84"/>
      <c r="R51" s="84"/>
    </row>
    <row r="52" spans="1:18" ht="12.75">
      <c r="A52" s="52" t="s">
        <v>42</v>
      </c>
      <c r="B52" s="41">
        <v>0</v>
      </c>
      <c r="C52" s="42">
        <v>0</v>
      </c>
      <c r="D52" s="45">
        <v>0</v>
      </c>
      <c r="E52" s="43">
        <v>23</v>
      </c>
      <c r="F52" s="83">
        <v>0</v>
      </c>
      <c r="G52" s="44">
        <v>0</v>
      </c>
      <c r="H52" s="29">
        <f>SUM(B52:G52)</f>
        <v>23</v>
      </c>
      <c r="I52" s="30">
        <f>COUNTIF(B52:G52,"&gt;0")</f>
        <v>1</v>
      </c>
      <c r="J52" s="30">
        <f>MIN(B52:G52)</f>
        <v>0</v>
      </c>
      <c r="K52" s="30">
        <f>IF(I52=1,H52,H52-J52)</f>
        <v>23</v>
      </c>
      <c r="L52" s="31">
        <f>RANK(H52,$H$5:$H$110,0)</f>
        <v>48</v>
      </c>
      <c r="M52" s="32">
        <f>RANK(K52,$K$5:$K$110,0)</f>
        <v>48</v>
      </c>
      <c r="O52" s="84"/>
      <c r="R52" s="84"/>
    </row>
    <row r="53" spans="1:18" ht="12.75">
      <c r="A53" s="52" t="s">
        <v>7</v>
      </c>
      <c r="B53" s="41">
        <v>0</v>
      </c>
      <c r="C53" s="42">
        <v>0</v>
      </c>
      <c r="D53" s="45">
        <v>0</v>
      </c>
      <c r="E53" s="43">
        <v>0</v>
      </c>
      <c r="F53" s="83">
        <v>0</v>
      </c>
      <c r="G53" s="44">
        <v>22</v>
      </c>
      <c r="H53" s="29">
        <f>SUM(B53:G53)</f>
        <v>22</v>
      </c>
      <c r="I53" s="30">
        <f>COUNTIF(B53:G53,"&gt;0")</f>
        <v>1</v>
      </c>
      <c r="J53" s="30">
        <f>MIN(B53:G53)</f>
        <v>0</v>
      </c>
      <c r="K53" s="30">
        <f>IF(I53=1,H53,H53-J53)</f>
        <v>22</v>
      </c>
      <c r="L53" s="31">
        <f>RANK(H53,$H$5:$H$110,0)</f>
        <v>49</v>
      </c>
      <c r="M53" s="32">
        <f>RANK(K53,$K$5:$K$110,0)</f>
        <v>49</v>
      </c>
      <c r="O53" s="84"/>
      <c r="R53" s="84"/>
    </row>
    <row r="54" spans="1:18" ht="12.75">
      <c r="A54" s="52" t="s">
        <v>101</v>
      </c>
      <c r="B54" s="41">
        <v>0</v>
      </c>
      <c r="C54" s="42">
        <v>0</v>
      </c>
      <c r="D54" s="45">
        <v>13</v>
      </c>
      <c r="E54" s="43">
        <v>0</v>
      </c>
      <c r="F54" s="83">
        <v>0</v>
      </c>
      <c r="G54" s="44">
        <v>8</v>
      </c>
      <c r="H54" s="29">
        <f>SUM(B54:G54)</f>
        <v>21</v>
      </c>
      <c r="I54" s="30">
        <f>COUNTIF(B54:G54,"&gt;0")</f>
        <v>2</v>
      </c>
      <c r="J54" s="30">
        <f>MIN(B54:G54)</f>
        <v>0</v>
      </c>
      <c r="K54" s="30">
        <f>IF(I54=1,H54,H54-J54)</f>
        <v>21</v>
      </c>
      <c r="L54" s="31">
        <f>RANK(H54,$H$5:$H$110,0)</f>
        <v>50</v>
      </c>
      <c r="M54" s="32">
        <f>RANK(K54,$K$5:$K$110,0)</f>
        <v>50</v>
      </c>
      <c r="O54" s="84"/>
      <c r="R54" s="84"/>
    </row>
    <row r="55" spans="1:18" ht="12.75">
      <c r="A55" s="52" t="s">
        <v>30</v>
      </c>
      <c r="B55" s="97">
        <v>20</v>
      </c>
      <c r="C55" s="42">
        <v>0</v>
      </c>
      <c r="D55" s="45">
        <v>0</v>
      </c>
      <c r="E55" s="43">
        <v>0</v>
      </c>
      <c r="F55" s="114">
        <v>0</v>
      </c>
      <c r="G55" s="44">
        <v>0</v>
      </c>
      <c r="H55" s="29">
        <f>SUM(B55:G55)</f>
        <v>20</v>
      </c>
      <c r="I55" s="30">
        <f>COUNTIF(B55:G55,"&gt;0")</f>
        <v>1</v>
      </c>
      <c r="J55" s="30">
        <f>MIN(B55:G55)</f>
        <v>0</v>
      </c>
      <c r="K55" s="30">
        <f>IF(I55=1,H55,H55-J55)</f>
        <v>20</v>
      </c>
      <c r="L55" s="31">
        <f>RANK(H55,$H$5:$H$110,0)</f>
        <v>51</v>
      </c>
      <c r="M55" s="32">
        <f>RANK(K55,$K$5:$K$110,0)</f>
        <v>51</v>
      </c>
      <c r="O55" s="84"/>
      <c r="R55" s="84"/>
    </row>
    <row r="56" spans="1:18" ht="12.75">
      <c r="A56" s="52" t="s">
        <v>221</v>
      </c>
      <c r="B56" s="41">
        <v>0</v>
      </c>
      <c r="C56" s="42">
        <v>0</v>
      </c>
      <c r="D56" s="45">
        <v>0</v>
      </c>
      <c r="E56" s="43">
        <v>0</v>
      </c>
      <c r="F56" s="83">
        <v>0</v>
      </c>
      <c r="G56" s="44">
        <v>19</v>
      </c>
      <c r="H56" s="29">
        <f>SUM(B56:G56)</f>
        <v>19</v>
      </c>
      <c r="I56" s="30">
        <f>COUNTIF(B56:G56,"&gt;0")</f>
        <v>1</v>
      </c>
      <c r="J56" s="30">
        <f>MIN(B56:G56)</f>
        <v>0</v>
      </c>
      <c r="K56" s="30">
        <f>IF(I56=1,H56,H56-J56)</f>
        <v>19</v>
      </c>
      <c r="L56" s="31">
        <f>RANK(H56,$H$5:$H$110,0)</f>
        <v>52</v>
      </c>
      <c r="M56" s="32">
        <f>RANK(K56,$K$5:$K$110,0)</f>
        <v>52</v>
      </c>
      <c r="O56" s="84"/>
      <c r="R56" s="84"/>
    </row>
    <row r="57" spans="1:18" ht="12.75">
      <c r="A57" s="52" t="s">
        <v>96</v>
      </c>
      <c r="B57" s="41">
        <v>0</v>
      </c>
      <c r="C57" s="42">
        <v>0</v>
      </c>
      <c r="D57" s="45">
        <v>0</v>
      </c>
      <c r="E57" s="43">
        <v>18</v>
      </c>
      <c r="F57" s="83">
        <v>0</v>
      </c>
      <c r="G57" s="44">
        <v>0</v>
      </c>
      <c r="H57" s="29">
        <f>SUM(B57:G57)</f>
        <v>18</v>
      </c>
      <c r="I57" s="30">
        <f>COUNTIF(B57:G57,"&gt;0")</f>
        <v>1</v>
      </c>
      <c r="J57" s="30">
        <f>MIN(B57:G57)</f>
        <v>0</v>
      </c>
      <c r="K57" s="30">
        <f>IF(I57=1,H57,H57-J57)</f>
        <v>18</v>
      </c>
      <c r="L57" s="31">
        <f>RANK(H57,$H$5:$H$110,0)</f>
        <v>53</v>
      </c>
      <c r="M57" s="32">
        <f>RANK(K57,$K$5:$K$110,0)</f>
        <v>53</v>
      </c>
      <c r="O57" s="84"/>
      <c r="R57" s="84"/>
    </row>
    <row r="58" spans="1:18" ht="12.75">
      <c r="A58" s="52" t="s">
        <v>85</v>
      </c>
      <c r="B58" s="41">
        <v>0</v>
      </c>
      <c r="C58" s="42">
        <v>0</v>
      </c>
      <c r="D58" s="45">
        <v>0</v>
      </c>
      <c r="E58" s="43">
        <v>0</v>
      </c>
      <c r="F58" s="83">
        <v>0</v>
      </c>
      <c r="G58" s="44">
        <v>18</v>
      </c>
      <c r="H58" s="29">
        <f>SUM(B58:G58)</f>
        <v>18</v>
      </c>
      <c r="I58" s="30">
        <f>COUNTIF(B58:G58,"&gt;0")</f>
        <v>1</v>
      </c>
      <c r="J58" s="30">
        <f>MIN(B58:G58)</f>
        <v>0</v>
      </c>
      <c r="K58" s="30">
        <f>IF(I58=1,H58,H58-J58)</f>
        <v>18</v>
      </c>
      <c r="L58" s="31">
        <f>RANK(H58,$H$5:$H$110,0)</f>
        <v>53</v>
      </c>
      <c r="M58" s="32">
        <f>RANK(K58,$K$5:$K$110,0)</f>
        <v>53</v>
      </c>
      <c r="O58" s="84"/>
      <c r="R58" s="84"/>
    </row>
    <row r="59" spans="1:18" ht="12.75">
      <c r="A59" s="52" t="s">
        <v>46</v>
      </c>
      <c r="B59" s="41">
        <v>0</v>
      </c>
      <c r="C59" s="42">
        <v>0</v>
      </c>
      <c r="D59" s="45">
        <v>3</v>
      </c>
      <c r="E59" s="43">
        <v>0</v>
      </c>
      <c r="F59" s="83">
        <v>0</v>
      </c>
      <c r="G59" s="44">
        <v>14</v>
      </c>
      <c r="H59" s="29">
        <f>SUM(B59:G59)</f>
        <v>17</v>
      </c>
      <c r="I59" s="30">
        <f>COUNTIF(B59:G59,"&gt;0")</f>
        <v>2</v>
      </c>
      <c r="J59" s="30">
        <f>MIN(B59:G59)</f>
        <v>0</v>
      </c>
      <c r="K59" s="30">
        <f>IF(I59=1,H59,H59-J59)</f>
        <v>17</v>
      </c>
      <c r="L59" s="31">
        <f>RANK(H59,$H$5:$H$110,0)</f>
        <v>55</v>
      </c>
      <c r="M59" s="32">
        <f>RANK(K59,$K$5:$K$110,0)</f>
        <v>55</v>
      </c>
      <c r="O59" s="84"/>
      <c r="R59" s="84"/>
    </row>
    <row r="60" spans="1:18" ht="12.75">
      <c r="A60" s="52" t="s">
        <v>55</v>
      </c>
      <c r="B60" s="41">
        <v>0</v>
      </c>
      <c r="C60" s="42">
        <v>0</v>
      </c>
      <c r="D60" s="45">
        <v>0</v>
      </c>
      <c r="E60" s="43">
        <v>0</v>
      </c>
      <c r="F60" s="83">
        <v>0</v>
      </c>
      <c r="G60" s="44">
        <v>17</v>
      </c>
      <c r="H60" s="29">
        <f>SUM(B60:G60)</f>
        <v>17</v>
      </c>
      <c r="I60" s="30">
        <f>COUNTIF(B60:G60,"&gt;0")</f>
        <v>1</v>
      </c>
      <c r="J60" s="30">
        <f>MIN(B60:G60)</f>
        <v>0</v>
      </c>
      <c r="K60" s="30">
        <f>IF(I60=1,H60,H60-J60)</f>
        <v>17</v>
      </c>
      <c r="L60" s="31">
        <f>RANK(H60,$H$5:$H$110,0)</f>
        <v>55</v>
      </c>
      <c r="M60" s="32">
        <f>RANK(K60,$K$5:$K$110,0)</f>
        <v>55</v>
      </c>
      <c r="O60" s="84"/>
      <c r="R60" s="84"/>
    </row>
    <row r="61" spans="1:18" ht="12.75">
      <c r="A61" s="52" t="s">
        <v>172</v>
      </c>
      <c r="B61" s="41">
        <v>0</v>
      </c>
      <c r="C61" s="42">
        <v>0</v>
      </c>
      <c r="D61" s="45">
        <v>13</v>
      </c>
      <c r="E61" s="43">
        <v>0</v>
      </c>
      <c r="F61" s="83">
        <v>0</v>
      </c>
      <c r="G61" s="44">
        <v>0</v>
      </c>
      <c r="H61" s="29">
        <f>SUM(B61:G61)</f>
        <v>13</v>
      </c>
      <c r="I61" s="30">
        <f>COUNTIF(B61:G61,"&gt;0")</f>
        <v>1</v>
      </c>
      <c r="J61" s="30">
        <f>MIN(B61:G61)</f>
        <v>0</v>
      </c>
      <c r="K61" s="30">
        <f>IF(I61=1,H61,H61-J61)</f>
        <v>13</v>
      </c>
      <c r="L61" s="31">
        <f>RANK(H61,$H$5:$H$110,0)</f>
        <v>57</v>
      </c>
      <c r="M61" s="32">
        <f>RANK(K61,$K$5:$K$110,0)</f>
        <v>57</v>
      </c>
      <c r="O61" s="84"/>
      <c r="R61" s="84"/>
    </row>
    <row r="62" spans="1:18" ht="12.75">
      <c r="A62" s="52" t="s">
        <v>51</v>
      </c>
      <c r="B62" s="41">
        <v>0</v>
      </c>
      <c r="C62" s="42">
        <v>0</v>
      </c>
      <c r="D62" s="45">
        <v>11</v>
      </c>
      <c r="E62" s="43">
        <v>0</v>
      </c>
      <c r="F62" s="83">
        <v>0</v>
      </c>
      <c r="G62" s="44">
        <v>0</v>
      </c>
      <c r="H62" s="29">
        <f>SUM(B62:G62)</f>
        <v>11</v>
      </c>
      <c r="I62" s="30">
        <f>COUNTIF(B62:G62,"&gt;0")</f>
        <v>1</v>
      </c>
      <c r="J62" s="30">
        <f>MIN(B62:G62)</f>
        <v>0</v>
      </c>
      <c r="K62" s="30">
        <f>IF(I62=1,H62,H62-J62)</f>
        <v>11</v>
      </c>
      <c r="L62" s="31">
        <f>RANK(H62,$H$5:$H$110,0)</f>
        <v>58</v>
      </c>
      <c r="M62" s="32">
        <f>RANK(K62,$K$5:$K$110,0)</f>
        <v>58</v>
      </c>
      <c r="O62" s="84"/>
      <c r="R62" s="84"/>
    </row>
    <row r="63" spans="1:18" ht="12.75">
      <c r="A63" s="52" t="s">
        <v>27</v>
      </c>
      <c r="B63" s="41">
        <v>0</v>
      </c>
      <c r="C63" s="42">
        <v>0</v>
      </c>
      <c r="D63" s="45">
        <v>0</v>
      </c>
      <c r="E63" s="43">
        <v>11</v>
      </c>
      <c r="F63" s="83">
        <v>0</v>
      </c>
      <c r="G63" s="44">
        <v>0</v>
      </c>
      <c r="H63" s="29">
        <f>SUM(B63:G63)</f>
        <v>11</v>
      </c>
      <c r="I63" s="30">
        <f>COUNTIF(B63:G63,"&gt;0")</f>
        <v>1</v>
      </c>
      <c r="J63" s="30">
        <f>MIN(B63:G63)</f>
        <v>0</v>
      </c>
      <c r="K63" s="30">
        <f>IF(I63=1,H63,H63-J63)</f>
        <v>11</v>
      </c>
      <c r="L63" s="31">
        <f>RANK(H63,$H$5:$H$110,0)</f>
        <v>58</v>
      </c>
      <c r="M63" s="32">
        <f>RANK(K63,$K$5:$K$110,0)</f>
        <v>58</v>
      </c>
      <c r="O63" s="84"/>
      <c r="R63" s="84"/>
    </row>
    <row r="64" spans="1:18" ht="12.75">
      <c r="A64" s="52" t="s">
        <v>173</v>
      </c>
      <c r="B64" s="41">
        <v>0</v>
      </c>
      <c r="C64" s="42">
        <v>0</v>
      </c>
      <c r="D64" s="45">
        <v>10</v>
      </c>
      <c r="E64" s="43">
        <v>0</v>
      </c>
      <c r="F64" s="83">
        <v>0</v>
      </c>
      <c r="G64" s="44">
        <v>0</v>
      </c>
      <c r="H64" s="29">
        <f>SUM(B64:G64)</f>
        <v>10</v>
      </c>
      <c r="I64" s="30">
        <f>COUNTIF(B64:G64,"&gt;0")</f>
        <v>1</v>
      </c>
      <c r="J64" s="30">
        <f>MIN(B64:G64)</f>
        <v>0</v>
      </c>
      <c r="K64" s="30">
        <f>IF(I64=1,H64,H64-J64)</f>
        <v>10</v>
      </c>
      <c r="L64" s="31">
        <f>RANK(H64,$H$5:$H$110,0)</f>
        <v>60</v>
      </c>
      <c r="M64" s="32">
        <f>RANK(K64,$K$5:$K$110,0)</f>
        <v>60</v>
      </c>
      <c r="O64" s="84"/>
      <c r="R64" s="84"/>
    </row>
    <row r="65" spans="1:18" ht="12.75">
      <c r="A65" s="52" t="s">
        <v>29</v>
      </c>
      <c r="B65" s="41">
        <v>0</v>
      </c>
      <c r="C65" s="42">
        <v>0</v>
      </c>
      <c r="D65" s="45">
        <v>0</v>
      </c>
      <c r="E65" s="43">
        <v>0</v>
      </c>
      <c r="F65" s="83">
        <v>0</v>
      </c>
      <c r="G65" s="44">
        <v>9</v>
      </c>
      <c r="H65" s="29">
        <f>SUM(B65:G65)</f>
        <v>9</v>
      </c>
      <c r="I65" s="30">
        <f>COUNTIF(B65:G65,"&gt;0")</f>
        <v>1</v>
      </c>
      <c r="J65" s="30">
        <f>MIN(B65:G65)</f>
        <v>0</v>
      </c>
      <c r="K65" s="30">
        <f>IF(I65=1,H65,H65-J65)</f>
        <v>9</v>
      </c>
      <c r="L65" s="31">
        <f>RANK(H65,$H$5:$H$110,0)</f>
        <v>61</v>
      </c>
      <c r="M65" s="32">
        <f>RANK(K65,$K$5:$K$110,0)</f>
        <v>61</v>
      </c>
      <c r="O65" s="84"/>
      <c r="R65" s="84"/>
    </row>
    <row r="66" spans="1:18" ht="12.75">
      <c r="A66" s="52" t="s">
        <v>222</v>
      </c>
      <c r="B66" s="41">
        <v>0</v>
      </c>
      <c r="C66" s="42">
        <v>0</v>
      </c>
      <c r="D66" s="45">
        <v>0</v>
      </c>
      <c r="E66" s="43">
        <v>0</v>
      </c>
      <c r="F66" s="83">
        <v>0</v>
      </c>
      <c r="G66" s="44">
        <v>4</v>
      </c>
      <c r="H66" s="29">
        <f>SUM(B66:G66)</f>
        <v>4</v>
      </c>
      <c r="I66" s="30">
        <f>COUNTIF(B66:G66,"&gt;0")</f>
        <v>1</v>
      </c>
      <c r="J66" s="30">
        <f>MIN(B66:G66)</f>
        <v>0</v>
      </c>
      <c r="K66" s="30">
        <f>IF(I66=1,H66,H66-J66)</f>
        <v>4</v>
      </c>
      <c r="L66" s="31">
        <f>RANK(H66,$H$5:$H$110,0)</f>
        <v>62</v>
      </c>
      <c r="M66" s="32">
        <f>RANK(K66,$K$5:$K$110,0)</f>
        <v>62</v>
      </c>
      <c r="O66" s="84"/>
      <c r="R66" s="84"/>
    </row>
    <row r="67" spans="1:18" ht="12.75">
      <c r="A67" s="52" t="s">
        <v>37</v>
      </c>
      <c r="B67" s="41">
        <v>0</v>
      </c>
      <c r="C67" s="42">
        <v>0</v>
      </c>
      <c r="D67" s="45">
        <v>0</v>
      </c>
      <c r="E67" s="43">
        <v>3</v>
      </c>
      <c r="F67" s="83">
        <v>0</v>
      </c>
      <c r="G67" s="44">
        <v>0</v>
      </c>
      <c r="H67" s="29">
        <f>SUM(B67:G67)</f>
        <v>3</v>
      </c>
      <c r="I67" s="30">
        <f>COUNTIF(B67:G67,"&gt;0")</f>
        <v>1</v>
      </c>
      <c r="J67" s="30">
        <f>MIN(B67:G67)</f>
        <v>0</v>
      </c>
      <c r="K67" s="30">
        <f>IF(I67=1,H67,H67-J67)</f>
        <v>3</v>
      </c>
      <c r="L67" s="31">
        <f>RANK(H67,$H$5:$H$110,0)</f>
        <v>63</v>
      </c>
      <c r="M67" s="32">
        <f>RANK(K67,$K$5:$K$110,0)</f>
        <v>63</v>
      </c>
      <c r="O67" s="84"/>
      <c r="R67" s="84"/>
    </row>
    <row r="68" spans="1:18" ht="12.75">
      <c r="A68" s="52" t="s">
        <v>177</v>
      </c>
      <c r="B68" s="41">
        <v>0</v>
      </c>
      <c r="C68" s="42">
        <v>0</v>
      </c>
      <c r="D68" s="45">
        <v>2</v>
      </c>
      <c r="E68" s="43">
        <v>0</v>
      </c>
      <c r="F68" s="83">
        <v>0</v>
      </c>
      <c r="G68" s="44">
        <v>0</v>
      </c>
      <c r="H68" s="29">
        <f>SUM(B68:G68)</f>
        <v>2</v>
      </c>
      <c r="I68" s="30">
        <f>COUNTIF(B68:G68,"&gt;0")</f>
        <v>1</v>
      </c>
      <c r="J68" s="30">
        <f>MIN(B68:G68)</f>
        <v>0</v>
      </c>
      <c r="K68" s="30">
        <f>IF(I68=1,H68,H68-J68)</f>
        <v>2</v>
      </c>
      <c r="L68" s="31">
        <f>RANK(H68,$H$5:$H$110,0)</f>
        <v>64</v>
      </c>
      <c r="M68" s="32">
        <f>RANK(K68,$K$5:$K$110,0)</f>
        <v>64</v>
      </c>
      <c r="O68" s="84"/>
      <c r="R68" s="84"/>
    </row>
    <row r="69" spans="1:18" ht="12.75">
      <c r="A69" s="52" t="s">
        <v>44</v>
      </c>
      <c r="B69" s="41">
        <v>0</v>
      </c>
      <c r="C69" s="42">
        <v>0</v>
      </c>
      <c r="D69" s="45">
        <v>0</v>
      </c>
      <c r="E69" s="43">
        <v>2</v>
      </c>
      <c r="F69" s="83">
        <v>0</v>
      </c>
      <c r="G69" s="44">
        <v>0</v>
      </c>
      <c r="H69" s="29">
        <f>SUM(B69:G69)</f>
        <v>2</v>
      </c>
      <c r="I69" s="30">
        <f>COUNTIF(B69:G69,"&gt;0")</f>
        <v>1</v>
      </c>
      <c r="J69" s="30">
        <f>MIN(B69:G69)</f>
        <v>0</v>
      </c>
      <c r="K69" s="30">
        <f>IF(I69=1,H69,H69-J69)</f>
        <v>2</v>
      </c>
      <c r="L69" s="31">
        <f>RANK(H69,$H$5:$H$110,0)</f>
        <v>64</v>
      </c>
      <c r="M69" s="32">
        <f>RANK(K69,$K$5:$K$110,0)</f>
        <v>64</v>
      </c>
      <c r="O69" s="84"/>
      <c r="R69" s="84"/>
    </row>
    <row r="70" spans="1:18" ht="12.75">
      <c r="A70" s="53" t="s">
        <v>40</v>
      </c>
      <c r="B70" s="41">
        <v>0</v>
      </c>
      <c r="C70" s="42">
        <v>0</v>
      </c>
      <c r="D70" s="45">
        <v>0</v>
      </c>
      <c r="E70" s="43">
        <v>0</v>
      </c>
      <c r="F70" s="83">
        <v>0</v>
      </c>
      <c r="G70" s="96">
        <v>0</v>
      </c>
      <c r="H70" s="29">
        <f>SUM(B70:G70)</f>
        <v>0</v>
      </c>
      <c r="I70" s="30">
        <f>COUNTIF(B70:G70,"&gt;0")</f>
        <v>0</v>
      </c>
      <c r="J70" s="30">
        <f>MIN(B70:G70)</f>
        <v>0</v>
      </c>
      <c r="K70" s="30">
        <f>IF(I70=1,H70,H70-J70)</f>
        <v>0</v>
      </c>
      <c r="L70" s="31">
        <f>RANK(H70,$H$5:$H$110,0)</f>
        <v>66</v>
      </c>
      <c r="M70" s="32">
        <f>RANK(K70,$K$5:$K$110,0)</f>
        <v>66</v>
      </c>
      <c r="O70" s="84"/>
      <c r="R70" s="84"/>
    </row>
    <row r="71" spans="1:18" ht="12.75">
      <c r="A71" s="52" t="s">
        <v>77</v>
      </c>
      <c r="B71" s="41">
        <v>0</v>
      </c>
      <c r="C71" s="42">
        <v>0</v>
      </c>
      <c r="D71" s="45">
        <v>0</v>
      </c>
      <c r="E71" s="43">
        <v>0</v>
      </c>
      <c r="F71" s="83">
        <v>0</v>
      </c>
      <c r="G71" s="44">
        <v>0</v>
      </c>
      <c r="H71" s="29">
        <f>SUM(B71:G71)</f>
        <v>0</v>
      </c>
      <c r="I71" s="30">
        <f>COUNTIF(B71:G71,"&gt;0")</f>
        <v>0</v>
      </c>
      <c r="J71" s="30">
        <f>MIN(B71:G71)</f>
        <v>0</v>
      </c>
      <c r="K71" s="30">
        <f>IF(I71=1,H71,H71-J71)</f>
        <v>0</v>
      </c>
      <c r="L71" s="31">
        <f>RANK(H71,$H$5:$H$110,0)</f>
        <v>66</v>
      </c>
      <c r="M71" s="32">
        <f>RANK(K71,$K$5:$K$110,0)</f>
        <v>66</v>
      </c>
      <c r="O71" s="84"/>
      <c r="R71" s="84"/>
    </row>
    <row r="72" spans="1:18" ht="12.75">
      <c r="A72" s="52" t="s">
        <v>109</v>
      </c>
      <c r="B72" s="41">
        <v>0</v>
      </c>
      <c r="C72" s="42">
        <v>0</v>
      </c>
      <c r="D72" s="45">
        <v>0</v>
      </c>
      <c r="E72" s="43">
        <v>0</v>
      </c>
      <c r="F72" s="83">
        <v>0</v>
      </c>
      <c r="G72" s="44">
        <v>0</v>
      </c>
      <c r="H72" s="29">
        <f>SUM(B72:G72)</f>
        <v>0</v>
      </c>
      <c r="I72" s="30">
        <f>COUNTIF(B72:G72,"&gt;0")</f>
        <v>0</v>
      </c>
      <c r="J72" s="30">
        <f>MIN(B72:G72)</f>
        <v>0</v>
      </c>
      <c r="K72" s="30">
        <f>IF(I72=1,H72,H72-J72)</f>
        <v>0</v>
      </c>
      <c r="L72" s="31">
        <f>RANK(H72,$H$5:$H$110,0)</f>
        <v>66</v>
      </c>
      <c r="M72" s="32">
        <f>RANK(K72,$K$5:$K$110,0)</f>
        <v>66</v>
      </c>
      <c r="O72" s="84"/>
      <c r="R72" s="84"/>
    </row>
    <row r="73" spans="1:18" ht="12.75">
      <c r="A73" s="52" t="s">
        <v>20</v>
      </c>
      <c r="B73" s="41">
        <v>0</v>
      </c>
      <c r="C73" s="42">
        <v>0</v>
      </c>
      <c r="D73" s="45">
        <v>0</v>
      </c>
      <c r="E73" s="43">
        <v>0</v>
      </c>
      <c r="F73" s="83">
        <v>0</v>
      </c>
      <c r="G73" s="44">
        <v>0</v>
      </c>
      <c r="H73" s="29">
        <f>SUM(B73:G73)</f>
        <v>0</v>
      </c>
      <c r="I73" s="30">
        <f>COUNTIF(B73:G73,"&gt;0")</f>
        <v>0</v>
      </c>
      <c r="J73" s="30">
        <f>MIN(B73:G73)</f>
        <v>0</v>
      </c>
      <c r="K73" s="30">
        <f>IF(I73=1,H73,H73-J73)</f>
        <v>0</v>
      </c>
      <c r="L73" s="31">
        <f>RANK(H73,$H$5:$H$110,0)</f>
        <v>66</v>
      </c>
      <c r="M73" s="32">
        <f>RANK(K73,$K$5:$K$110,0)</f>
        <v>66</v>
      </c>
      <c r="O73" s="84"/>
      <c r="R73" s="84"/>
    </row>
    <row r="74" spans="1:18" ht="12.75">
      <c r="A74" s="52" t="s">
        <v>114</v>
      </c>
      <c r="B74" s="41">
        <v>0</v>
      </c>
      <c r="C74" s="42">
        <v>0</v>
      </c>
      <c r="D74" s="45">
        <v>0</v>
      </c>
      <c r="E74" s="43">
        <v>0</v>
      </c>
      <c r="F74" s="83">
        <v>0</v>
      </c>
      <c r="G74" s="44">
        <v>0</v>
      </c>
      <c r="H74" s="29">
        <f>SUM(B74:G74)</f>
        <v>0</v>
      </c>
      <c r="I74" s="30">
        <f>COUNTIF(B74:G74,"&gt;0")</f>
        <v>0</v>
      </c>
      <c r="J74" s="30">
        <f>MIN(B74:G74)</f>
        <v>0</v>
      </c>
      <c r="K74" s="30">
        <f>IF(I74=1,H74,H74-J74)</f>
        <v>0</v>
      </c>
      <c r="L74" s="31">
        <f>RANK(H74,$H$5:$H$110,0)</f>
        <v>66</v>
      </c>
      <c r="M74" s="32">
        <f>RANK(K74,$K$5:$K$110,0)</f>
        <v>66</v>
      </c>
      <c r="O74" s="84"/>
      <c r="R74" s="84"/>
    </row>
    <row r="75" spans="1:18" ht="12.75">
      <c r="A75" s="52" t="s">
        <v>84</v>
      </c>
      <c r="B75" s="41">
        <v>0</v>
      </c>
      <c r="C75" s="42">
        <v>0</v>
      </c>
      <c r="D75" s="45">
        <v>0</v>
      </c>
      <c r="E75" s="43">
        <v>0</v>
      </c>
      <c r="F75" s="83">
        <v>0</v>
      </c>
      <c r="G75" s="44">
        <v>0</v>
      </c>
      <c r="H75" s="29">
        <f>SUM(B75:G75)</f>
        <v>0</v>
      </c>
      <c r="I75" s="30">
        <f>COUNTIF(B75:G75,"&gt;0")</f>
        <v>0</v>
      </c>
      <c r="J75" s="30">
        <f>MIN(B75:G75)</f>
        <v>0</v>
      </c>
      <c r="K75" s="30">
        <f>IF(I75=1,H75,H75-J75)</f>
        <v>0</v>
      </c>
      <c r="L75" s="31">
        <f>RANK(H75,$H$5:$H$110,0)</f>
        <v>66</v>
      </c>
      <c r="M75" s="32">
        <f>RANK(K75,$K$5:$K$110,0)</f>
        <v>66</v>
      </c>
      <c r="O75" s="84"/>
      <c r="R75" s="84"/>
    </row>
    <row r="76" spans="1:18" ht="12.75">
      <c r="A76" s="52" t="s">
        <v>13</v>
      </c>
      <c r="B76" s="41">
        <v>0</v>
      </c>
      <c r="C76" s="42">
        <v>0</v>
      </c>
      <c r="D76" s="45">
        <v>0</v>
      </c>
      <c r="E76" s="43">
        <v>0</v>
      </c>
      <c r="F76" s="83">
        <v>0</v>
      </c>
      <c r="G76" s="44">
        <v>0</v>
      </c>
      <c r="H76" s="29">
        <f>SUM(B76:G76)</f>
        <v>0</v>
      </c>
      <c r="I76" s="30">
        <f>COUNTIF(B76:G76,"&gt;0")</f>
        <v>0</v>
      </c>
      <c r="J76" s="30">
        <f>MIN(B76:G76)</f>
        <v>0</v>
      </c>
      <c r="K76" s="30">
        <f>IF(I76=1,H76,H76-J76)</f>
        <v>0</v>
      </c>
      <c r="L76" s="31">
        <f>RANK(H76,$H$5:$H$110,0)</f>
        <v>66</v>
      </c>
      <c r="M76" s="32">
        <f>RANK(K76,$K$5:$K$110,0)</f>
        <v>66</v>
      </c>
      <c r="O76" s="84"/>
      <c r="R76" s="84"/>
    </row>
    <row r="77" spans="1:18" ht="12.75">
      <c r="A77" s="52" t="s">
        <v>80</v>
      </c>
      <c r="B77" s="41">
        <v>0</v>
      </c>
      <c r="C77" s="42">
        <v>0</v>
      </c>
      <c r="D77" s="45">
        <v>0</v>
      </c>
      <c r="E77" s="43">
        <v>0</v>
      </c>
      <c r="F77" s="83">
        <v>0</v>
      </c>
      <c r="G77" s="44">
        <v>0</v>
      </c>
      <c r="H77" s="29">
        <f>SUM(B77:G77)</f>
        <v>0</v>
      </c>
      <c r="I77" s="30">
        <f>COUNTIF(B77:G77,"&gt;0")</f>
        <v>0</v>
      </c>
      <c r="J77" s="30">
        <f>MIN(B77:G77)</f>
        <v>0</v>
      </c>
      <c r="K77" s="30">
        <f>IF(I77=1,H77,H77-J77)</f>
        <v>0</v>
      </c>
      <c r="L77" s="31">
        <f>RANK(H77,$H$5:$H$110,0)</f>
        <v>66</v>
      </c>
      <c r="M77" s="32">
        <f>RANK(K77,$K$5:$K$110,0)</f>
        <v>66</v>
      </c>
      <c r="O77" s="84"/>
      <c r="R77" s="84"/>
    </row>
    <row r="78" spans="1:18" ht="12.75">
      <c r="A78" s="52" t="s">
        <v>87</v>
      </c>
      <c r="B78" s="41">
        <v>0</v>
      </c>
      <c r="C78" s="42">
        <v>0</v>
      </c>
      <c r="D78" s="45">
        <v>0</v>
      </c>
      <c r="E78" s="43">
        <v>0</v>
      </c>
      <c r="F78" s="83">
        <v>0</v>
      </c>
      <c r="G78" s="44">
        <v>0</v>
      </c>
      <c r="H78" s="29">
        <f>SUM(B78:G78)</f>
        <v>0</v>
      </c>
      <c r="I78" s="30">
        <f>COUNTIF(B78:G78,"&gt;0")</f>
        <v>0</v>
      </c>
      <c r="J78" s="30">
        <f>MIN(B78:G78)</f>
        <v>0</v>
      </c>
      <c r="K78" s="30">
        <f>IF(I78=1,H78,H78-J78)</f>
        <v>0</v>
      </c>
      <c r="L78" s="31">
        <f>RANK(H78,$H$5:$H$110,0)</f>
        <v>66</v>
      </c>
      <c r="M78" s="32">
        <f>RANK(K78,$K$5:$K$110,0)</f>
        <v>66</v>
      </c>
      <c r="O78" s="84"/>
      <c r="R78" s="84"/>
    </row>
    <row r="79" spans="1:18" ht="12.75">
      <c r="A79" s="52" t="s">
        <v>38</v>
      </c>
      <c r="B79" s="41">
        <v>0</v>
      </c>
      <c r="C79" s="42">
        <v>0</v>
      </c>
      <c r="D79" s="45">
        <v>0</v>
      </c>
      <c r="E79" s="43">
        <v>0</v>
      </c>
      <c r="F79" s="83">
        <v>0</v>
      </c>
      <c r="G79" s="44">
        <v>0</v>
      </c>
      <c r="H79" s="29">
        <f>SUM(B79:G79)</f>
        <v>0</v>
      </c>
      <c r="I79" s="30">
        <f>COUNTIF(B79:G79,"&gt;0")</f>
        <v>0</v>
      </c>
      <c r="J79" s="30">
        <f>MIN(B79:G79)</f>
        <v>0</v>
      </c>
      <c r="K79" s="30">
        <f>IF(I79=1,H79,H79-J79)</f>
        <v>0</v>
      </c>
      <c r="L79" s="31">
        <f>RANK(H79,$H$5:$H$110,0)</f>
        <v>66</v>
      </c>
      <c r="M79" s="32">
        <f>RANK(K79,$K$5:$K$110,0)</f>
        <v>66</v>
      </c>
      <c r="O79" s="84"/>
      <c r="R79" s="84"/>
    </row>
    <row r="80" spans="1:18" ht="12.75">
      <c r="A80" s="52" t="s">
        <v>88</v>
      </c>
      <c r="B80" s="41">
        <v>0</v>
      </c>
      <c r="C80" s="42">
        <v>0</v>
      </c>
      <c r="D80" s="45">
        <v>0</v>
      </c>
      <c r="E80" s="43">
        <v>0</v>
      </c>
      <c r="F80" s="83">
        <v>0</v>
      </c>
      <c r="G80" s="44">
        <v>0</v>
      </c>
      <c r="H80" s="29">
        <f>SUM(B80:G80)</f>
        <v>0</v>
      </c>
      <c r="I80" s="30">
        <f>COUNTIF(B80:G80,"&gt;0")</f>
        <v>0</v>
      </c>
      <c r="J80" s="30">
        <f>MIN(B80:G80)</f>
        <v>0</v>
      </c>
      <c r="K80" s="30">
        <f>IF(I80=1,H80,H80-J80)</f>
        <v>0</v>
      </c>
      <c r="L80" s="31">
        <f>RANK(H80,$H$5:$H$110,0)</f>
        <v>66</v>
      </c>
      <c r="M80" s="32">
        <f>RANK(K80,$K$5:$K$110,0)</f>
        <v>66</v>
      </c>
      <c r="O80" s="84"/>
      <c r="R80" s="84"/>
    </row>
    <row r="81" spans="1:18" ht="12.75">
      <c r="A81" s="52" t="s">
        <v>107</v>
      </c>
      <c r="B81" s="41">
        <v>0</v>
      </c>
      <c r="C81" s="42">
        <v>0</v>
      </c>
      <c r="D81" s="45">
        <v>0</v>
      </c>
      <c r="E81" s="43">
        <v>0</v>
      </c>
      <c r="F81" s="83">
        <v>0</v>
      </c>
      <c r="G81" s="44">
        <v>0</v>
      </c>
      <c r="H81" s="29">
        <f>SUM(B81:G81)</f>
        <v>0</v>
      </c>
      <c r="I81" s="30">
        <f>COUNTIF(B81:G81,"&gt;0")</f>
        <v>0</v>
      </c>
      <c r="J81" s="30">
        <f>MIN(B81:G81)</f>
        <v>0</v>
      </c>
      <c r="K81" s="30">
        <f>IF(I81=1,H81,H81-J81)</f>
        <v>0</v>
      </c>
      <c r="L81" s="31">
        <f>RANK(H81,$H$5:$H$110,0)</f>
        <v>66</v>
      </c>
      <c r="M81" s="32">
        <f>RANK(K81,$K$5:$K$110,0)</f>
        <v>66</v>
      </c>
      <c r="O81" s="84"/>
      <c r="R81" s="84"/>
    </row>
    <row r="82" spans="1:18" ht="12.75">
      <c r="A82" s="52" t="s">
        <v>54</v>
      </c>
      <c r="B82" s="41">
        <v>0</v>
      </c>
      <c r="C82" s="42">
        <v>0</v>
      </c>
      <c r="D82" s="45">
        <v>0</v>
      </c>
      <c r="E82" s="43">
        <v>0</v>
      </c>
      <c r="F82" s="83">
        <v>0</v>
      </c>
      <c r="G82" s="44">
        <v>0</v>
      </c>
      <c r="H82" s="29">
        <f>SUM(B82:G82)</f>
        <v>0</v>
      </c>
      <c r="I82" s="30">
        <f>COUNTIF(B82:G82,"&gt;0")</f>
        <v>0</v>
      </c>
      <c r="J82" s="30">
        <f>MIN(B82:G82)</f>
        <v>0</v>
      </c>
      <c r="K82" s="30">
        <f>IF(I82=1,H82,H82-J82)</f>
        <v>0</v>
      </c>
      <c r="L82" s="31">
        <f>RANK(H82,$H$5:$H$110,0)</f>
        <v>66</v>
      </c>
      <c r="M82" s="32">
        <f>RANK(K82,$K$5:$K$110,0)</f>
        <v>66</v>
      </c>
      <c r="O82" s="84"/>
      <c r="R82" s="84"/>
    </row>
    <row r="83" spans="1:18" ht="12.75">
      <c r="A83" s="52" t="s">
        <v>89</v>
      </c>
      <c r="B83" s="41">
        <v>0</v>
      </c>
      <c r="C83" s="42">
        <v>0</v>
      </c>
      <c r="D83" s="45">
        <v>0</v>
      </c>
      <c r="E83" s="43">
        <v>0</v>
      </c>
      <c r="F83" s="83">
        <v>0</v>
      </c>
      <c r="G83" s="44">
        <v>0</v>
      </c>
      <c r="H83" s="29">
        <f>SUM(B83:G83)</f>
        <v>0</v>
      </c>
      <c r="I83" s="30">
        <f>COUNTIF(B83:G83,"&gt;0")</f>
        <v>0</v>
      </c>
      <c r="J83" s="30">
        <f>MIN(B83:G83)</f>
        <v>0</v>
      </c>
      <c r="K83" s="30">
        <f>IF(I83=1,H83,H83-J83)</f>
        <v>0</v>
      </c>
      <c r="L83" s="31">
        <f>RANK(H83,$H$5:$H$110,0)</f>
        <v>66</v>
      </c>
      <c r="M83" s="32">
        <f>RANK(K83,$K$5:$K$110,0)</f>
        <v>66</v>
      </c>
      <c r="O83" s="84"/>
      <c r="R83" s="84"/>
    </row>
    <row r="84" spans="1:18" ht="12.75">
      <c r="A84" s="52" t="s">
        <v>156</v>
      </c>
      <c r="B84" s="41">
        <v>0</v>
      </c>
      <c r="C84" s="42">
        <v>0</v>
      </c>
      <c r="D84" s="45">
        <v>0</v>
      </c>
      <c r="E84" s="43">
        <v>0</v>
      </c>
      <c r="F84" s="83">
        <v>0</v>
      </c>
      <c r="G84" s="44">
        <v>0</v>
      </c>
      <c r="H84" s="29">
        <f>SUM(B84:G84)</f>
        <v>0</v>
      </c>
      <c r="I84" s="30">
        <f>COUNTIF(B84:G84,"&gt;0")</f>
        <v>0</v>
      </c>
      <c r="J84" s="30">
        <f>MIN(B84:G84)</f>
        <v>0</v>
      </c>
      <c r="K84" s="30">
        <f>IF(I84=1,H84,H84-J84)</f>
        <v>0</v>
      </c>
      <c r="L84" s="31">
        <f>RANK(H84,$H$5:$H$110,0)</f>
        <v>66</v>
      </c>
      <c r="M84" s="32">
        <f>RANK(K84,$K$5:$K$110,0)</f>
        <v>66</v>
      </c>
      <c r="O84" s="84"/>
      <c r="R84" s="84"/>
    </row>
    <row r="85" spans="1:18" ht="12.75">
      <c r="A85" s="52" t="s">
        <v>91</v>
      </c>
      <c r="B85" s="41">
        <v>0</v>
      </c>
      <c r="C85" s="42">
        <v>0</v>
      </c>
      <c r="D85" s="45">
        <v>0</v>
      </c>
      <c r="E85" s="43">
        <v>0</v>
      </c>
      <c r="F85" s="83">
        <v>0</v>
      </c>
      <c r="G85" s="44">
        <v>0</v>
      </c>
      <c r="H85" s="29">
        <f>SUM(B85:G85)</f>
        <v>0</v>
      </c>
      <c r="I85" s="30">
        <f>COUNTIF(B85:G85,"&gt;0")</f>
        <v>0</v>
      </c>
      <c r="J85" s="30">
        <f>MIN(B85:G85)</f>
        <v>0</v>
      </c>
      <c r="K85" s="30">
        <f>IF(I85=1,H85,H85-J85)</f>
        <v>0</v>
      </c>
      <c r="L85" s="31">
        <f>RANK(H85,$H$5:$H$110,0)</f>
        <v>66</v>
      </c>
      <c r="M85" s="32">
        <f>RANK(K85,$K$5:$K$110,0)</f>
        <v>66</v>
      </c>
      <c r="O85" s="84"/>
      <c r="R85" s="84"/>
    </row>
    <row r="86" spans="1:18" ht="12.75">
      <c r="A86" s="52" t="s">
        <v>92</v>
      </c>
      <c r="B86" s="41">
        <v>0</v>
      </c>
      <c r="C86" s="42">
        <v>0</v>
      </c>
      <c r="D86" s="45">
        <v>0</v>
      </c>
      <c r="E86" s="43">
        <v>0</v>
      </c>
      <c r="F86" s="83">
        <v>0</v>
      </c>
      <c r="G86" s="44">
        <v>0</v>
      </c>
      <c r="H86" s="29">
        <f>SUM(B86:G86)</f>
        <v>0</v>
      </c>
      <c r="I86" s="30">
        <f>COUNTIF(B86:G86,"&gt;0")</f>
        <v>0</v>
      </c>
      <c r="J86" s="30">
        <f>MIN(B86:G86)</f>
        <v>0</v>
      </c>
      <c r="K86" s="30">
        <f>IF(I86=1,H86,H86-J86)</f>
        <v>0</v>
      </c>
      <c r="L86" s="31">
        <f>RANK(H86,$H$5:$H$110,0)</f>
        <v>66</v>
      </c>
      <c r="M86" s="32">
        <f>RANK(K86,$K$5:$K$110,0)</f>
        <v>66</v>
      </c>
      <c r="O86" s="84"/>
      <c r="R86" s="84"/>
    </row>
    <row r="87" spans="1:18" ht="12.75">
      <c r="A87" s="52" t="s">
        <v>117</v>
      </c>
      <c r="B87" s="41">
        <v>0</v>
      </c>
      <c r="C87" s="42">
        <v>0</v>
      </c>
      <c r="D87" s="45">
        <v>0</v>
      </c>
      <c r="E87" s="43">
        <v>0</v>
      </c>
      <c r="F87" s="83">
        <v>0</v>
      </c>
      <c r="G87" s="44">
        <v>0</v>
      </c>
      <c r="H87" s="29">
        <f>SUM(B87:G87)</f>
        <v>0</v>
      </c>
      <c r="I87" s="30">
        <f>COUNTIF(B87:G87,"&gt;0")</f>
        <v>0</v>
      </c>
      <c r="J87" s="30">
        <f>MIN(B87:G87)</f>
        <v>0</v>
      </c>
      <c r="K87" s="30">
        <f>IF(I87=1,H87,H87-J87)</f>
        <v>0</v>
      </c>
      <c r="L87" s="31">
        <f>RANK(H87,$H$5:$H$110,0)</f>
        <v>66</v>
      </c>
      <c r="M87" s="32">
        <f>RANK(K87,$K$5:$K$110,0)</f>
        <v>66</v>
      </c>
      <c r="O87" s="84"/>
      <c r="R87" s="84"/>
    </row>
    <row r="88" spans="1:18" ht="12.75">
      <c r="A88" s="52" t="s">
        <v>159</v>
      </c>
      <c r="B88" s="41">
        <v>0</v>
      </c>
      <c r="C88" s="42">
        <v>0</v>
      </c>
      <c r="D88" s="45">
        <v>0</v>
      </c>
      <c r="E88" s="43">
        <v>0</v>
      </c>
      <c r="F88" s="83">
        <v>0</v>
      </c>
      <c r="G88" s="44">
        <v>0</v>
      </c>
      <c r="H88" s="29">
        <f>SUM(B88:G88)</f>
        <v>0</v>
      </c>
      <c r="I88" s="30">
        <f>COUNTIF(B88:G88,"&gt;0")</f>
        <v>0</v>
      </c>
      <c r="J88" s="30">
        <f>MIN(B88:G88)</f>
        <v>0</v>
      </c>
      <c r="K88" s="30">
        <f>IF(I88=1,H88,H88-J88)</f>
        <v>0</v>
      </c>
      <c r="L88" s="31">
        <f>RANK(H88,$H$5:$H$110,0)</f>
        <v>66</v>
      </c>
      <c r="M88" s="32">
        <f>RANK(K88,$K$5:$K$110,0)</f>
        <v>66</v>
      </c>
      <c r="O88" s="84"/>
      <c r="R88" s="84"/>
    </row>
    <row r="89" spans="1:18" ht="12.75">
      <c r="A89" s="52" t="s">
        <v>93</v>
      </c>
      <c r="B89" s="41">
        <v>0</v>
      </c>
      <c r="C89" s="42">
        <v>0</v>
      </c>
      <c r="D89" s="45">
        <v>0</v>
      </c>
      <c r="E89" s="43">
        <v>0</v>
      </c>
      <c r="F89" s="83">
        <v>0</v>
      </c>
      <c r="G89" s="44">
        <v>0</v>
      </c>
      <c r="H89" s="29">
        <f>SUM(B89:G89)</f>
        <v>0</v>
      </c>
      <c r="I89" s="30">
        <f>COUNTIF(B89:G89,"&gt;0")</f>
        <v>0</v>
      </c>
      <c r="J89" s="30">
        <f>MIN(B89:G89)</f>
        <v>0</v>
      </c>
      <c r="K89" s="30">
        <f>IF(I89=1,H89,H89-J89)</f>
        <v>0</v>
      </c>
      <c r="L89" s="31">
        <f>RANK(H89,$H$5:$H$110,0)</f>
        <v>66</v>
      </c>
      <c r="M89" s="32">
        <f>RANK(K89,$K$5:$K$110,0)</f>
        <v>66</v>
      </c>
      <c r="O89" s="84"/>
      <c r="R89" s="84"/>
    </row>
    <row r="90" spans="1:18" ht="12.75">
      <c r="A90" s="52" t="s">
        <v>53</v>
      </c>
      <c r="B90" s="41">
        <v>0</v>
      </c>
      <c r="C90" s="42">
        <v>0</v>
      </c>
      <c r="D90" s="45">
        <v>0</v>
      </c>
      <c r="E90" s="43">
        <v>0</v>
      </c>
      <c r="F90" s="83">
        <v>0</v>
      </c>
      <c r="G90" s="44">
        <v>0</v>
      </c>
      <c r="H90" s="29">
        <f>SUM(B90:G90)</f>
        <v>0</v>
      </c>
      <c r="I90" s="30">
        <f>COUNTIF(B90:G90,"&gt;0")</f>
        <v>0</v>
      </c>
      <c r="J90" s="30">
        <f>MIN(B90:G90)</f>
        <v>0</v>
      </c>
      <c r="K90" s="30">
        <f>IF(I90=1,H90,H90-J90)</f>
        <v>0</v>
      </c>
      <c r="L90" s="31">
        <f>RANK(H90,$H$5:$H$110,0)</f>
        <v>66</v>
      </c>
      <c r="M90" s="32">
        <f>RANK(K90,$K$5:$K$110,0)</f>
        <v>66</v>
      </c>
      <c r="O90" s="84"/>
      <c r="R90" s="84"/>
    </row>
    <row r="91" spans="1:18" ht="12.75">
      <c r="A91" s="52" t="s">
        <v>160</v>
      </c>
      <c r="B91" s="41">
        <v>0</v>
      </c>
      <c r="C91" s="42">
        <v>0</v>
      </c>
      <c r="D91" s="45">
        <v>0</v>
      </c>
      <c r="E91" s="43">
        <v>0</v>
      </c>
      <c r="F91" s="83">
        <v>0</v>
      </c>
      <c r="G91" s="44">
        <v>0</v>
      </c>
      <c r="H91" s="29">
        <f>SUM(B91:G91)</f>
        <v>0</v>
      </c>
      <c r="I91" s="30">
        <f>COUNTIF(B91:G91,"&gt;0")</f>
        <v>0</v>
      </c>
      <c r="J91" s="30">
        <f>MIN(B91:G91)</f>
        <v>0</v>
      </c>
      <c r="K91" s="30">
        <f>IF(I91=1,H91,H91-J91)</f>
        <v>0</v>
      </c>
      <c r="L91" s="31">
        <f>RANK(H91,$H$5:$H$110,0)</f>
        <v>66</v>
      </c>
      <c r="M91" s="32">
        <f>RANK(K91,$K$5:$K$110,0)</f>
        <v>66</v>
      </c>
      <c r="O91" s="84"/>
      <c r="R91" s="84"/>
    </row>
    <row r="92" spans="1:18" ht="12.75">
      <c r="A92" s="52" t="s">
        <v>95</v>
      </c>
      <c r="B92" s="41">
        <v>0</v>
      </c>
      <c r="C92" s="42">
        <v>0</v>
      </c>
      <c r="D92" s="45">
        <v>0</v>
      </c>
      <c r="E92" s="43">
        <v>0</v>
      </c>
      <c r="F92" s="83">
        <v>0</v>
      </c>
      <c r="G92" s="44">
        <v>0</v>
      </c>
      <c r="H92" s="29">
        <f>SUM(B92:G92)</f>
        <v>0</v>
      </c>
      <c r="I92" s="30">
        <f>COUNTIF(B92:G92,"&gt;0")</f>
        <v>0</v>
      </c>
      <c r="J92" s="30">
        <f>MIN(B92:G92)</f>
        <v>0</v>
      </c>
      <c r="K92" s="30">
        <f>IF(I92=1,H92,H92-J92)</f>
        <v>0</v>
      </c>
      <c r="L92" s="31">
        <f>RANK(H92,$H$5:$H$110,0)</f>
        <v>66</v>
      </c>
      <c r="M92" s="32">
        <f>RANK(K92,$K$5:$K$110,0)</f>
        <v>66</v>
      </c>
      <c r="O92" s="84"/>
      <c r="R92" s="84"/>
    </row>
    <row r="93" spans="1:18" ht="12.75">
      <c r="A93" s="52" t="s">
        <v>98</v>
      </c>
      <c r="B93" s="41">
        <v>0</v>
      </c>
      <c r="C93" s="42">
        <v>0</v>
      </c>
      <c r="D93" s="45">
        <v>0</v>
      </c>
      <c r="E93" s="43">
        <v>0</v>
      </c>
      <c r="F93" s="83">
        <v>0</v>
      </c>
      <c r="G93" s="44">
        <v>0</v>
      </c>
      <c r="H93" s="29">
        <f>SUM(B93:G93)</f>
        <v>0</v>
      </c>
      <c r="I93" s="30">
        <f>COUNTIF(B93:G93,"&gt;0")</f>
        <v>0</v>
      </c>
      <c r="J93" s="30">
        <f>MIN(B93:G93)</f>
        <v>0</v>
      </c>
      <c r="K93" s="30">
        <f>IF(I93=1,H93,H93-J93)</f>
        <v>0</v>
      </c>
      <c r="L93" s="31">
        <f>RANK(H93,$H$5:$H$110,0)</f>
        <v>66</v>
      </c>
      <c r="M93" s="32">
        <f>RANK(K93,$K$5:$K$110,0)</f>
        <v>66</v>
      </c>
      <c r="O93" s="84"/>
      <c r="R93" s="84"/>
    </row>
    <row r="94" spans="1:18" ht="12.75">
      <c r="A94" s="52" t="s">
        <v>99</v>
      </c>
      <c r="B94" s="41">
        <v>0</v>
      </c>
      <c r="C94" s="42">
        <v>0</v>
      </c>
      <c r="D94" s="45">
        <v>0</v>
      </c>
      <c r="E94" s="43">
        <v>0</v>
      </c>
      <c r="F94" s="83">
        <v>0</v>
      </c>
      <c r="G94" s="44">
        <v>0</v>
      </c>
      <c r="H94" s="29">
        <f>SUM(B94:G94)</f>
        <v>0</v>
      </c>
      <c r="I94" s="30">
        <f>COUNTIF(B94:G94,"&gt;0")</f>
        <v>0</v>
      </c>
      <c r="J94" s="30">
        <f>MIN(B94:G94)</f>
        <v>0</v>
      </c>
      <c r="K94" s="30">
        <f>IF(I94=1,H94,H94-J94)</f>
        <v>0</v>
      </c>
      <c r="L94" s="31">
        <f>RANK(H94,$H$5:$H$110,0)</f>
        <v>66</v>
      </c>
      <c r="M94" s="32">
        <f>RANK(K94,$K$5:$K$110,0)</f>
        <v>66</v>
      </c>
      <c r="O94" s="84"/>
      <c r="R94" s="84"/>
    </row>
    <row r="95" spans="1:18" ht="12.75">
      <c r="A95" s="52" t="s">
        <v>82</v>
      </c>
      <c r="B95" s="41">
        <v>0</v>
      </c>
      <c r="C95" s="42">
        <v>0</v>
      </c>
      <c r="D95" s="45">
        <v>0</v>
      </c>
      <c r="E95" s="43">
        <v>0</v>
      </c>
      <c r="F95" s="83">
        <v>0</v>
      </c>
      <c r="G95" s="44">
        <v>0</v>
      </c>
      <c r="H95" s="29">
        <f>SUM(B95:G95)</f>
        <v>0</v>
      </c>
      <c r="I95" s="30">
        <f>COUNTIF(B95:G95,"&gt;0")</f>
        <v>0</v>
      </c>
      <c r="J95" s="30">
        <f>MIN(B95:G95)</f>
        <v>0</v>
      </c>
      <c r="K95" s="30">
        <f>IF(I95=1,H95,H95-J95)</f>
        <v>0</v>
      </c>
      <c r="L95" s="31">
        <f>RANK(H95,$H$5:$H$110,0)</f>
        <v>66</v>
      </c>
      <c r="M95" s="32">
        <f>RANK(K95,$K$5:$K$110,0)</f>
        <v>66</v>
      </c>
      <c r="O95" s="84"/>
      <c r="R95" s="84"/>
    </row>
    <row r="96" spans="1:18" ht="12.75">
      <c r="A96" s="52" t="s">
        <v>100</v>
      </c>
      <c r="B96" s="41">
        <v>0</v>
      </c>
      <c r="C96" s="42">
        <v>0</v>
      </c>
      <c r="D96" s="45">
        <v>0</v>
      </c>
      <c r="E96" s="43">
        <v>0</v>
      </c>
      <c r="F96" s="83">
        <v>0</v>
      </c>
      <c r="G96" s="44">
        <v>0</v>
      </c>
      <c r="H96" s="29">
        <f>SUM(B96:G96)</f>
        <v>0</v>
      </c>
      <c r="I96" s="30">
        <f>COUNTIF(B96:G96,"&gt;0")</f>
        <v>0</v>
      </c>
      <c r="J96" s="30">
        <f>MIN(B96:G96)</f>
        <v>0</v>
      </c>
      <c r="K96" s="30">
        <f>IF(I96=1,H96,H96-J96)</f>
        <v>0</v>
      </c>
      <c r="L96" s="31">
        <f>RANK(H96,$H$5:$H$110,0)</f>
        <v>66</v>
      </c>
      <c r="M96" s="32">
        <f>RANK(K96,$K$5:$K$110,0)</f>
        <v>66</v>
      </c>
      <c r="O96" s="84"/>
      <c r="R96" s="84"/>
    </row>
    <row r="97" spans="1:18" ht="12.75">
      <c r="A97" s="52" t="s">
        <v>70</v>
      </c>
      <c r="B97" s="41">
        <v>0</v>
      </c>
      <c r="C97" s="42">
        <v>0</v>
      </c>
      <c r="D97" s="45">
        <v>0</v>
      </c>
      <c r="E97" s="43">
        <v>0</v>
      </c>
      <c r="F97" s="83">
        <v>0</v>
      </c>
      <c r="G97" s="44">
        <v>0</v>
      </c>
      <c r="H97" s="29">
        <f>SUM(B97:G97)</f>
        <v>0</v>
      </c>
      <c r="I97" s="30">
        <f>COUNTIF(B97:G97,"&gt;0")</f>
        <v>0</v>
      </c>
      <c r="J97" s="30">
        <f>MIN(B97:G97)</f>
        <v>0</v>
      </c>
      <c r="K97" s="30">
        <f>IF(I97=1,H97,H97-J97)</f>
        <v>0</v>
      </c>
      <c r="L97" s="31">
        <f>RANK(H97,$H$5:$H$110,0)</f>
        <v>66</v>
      </c>
      <c r="M97" s="32">
        <f>RANK(K97,$K$5:$K$110,0)</f>
        <v>66</v>
      </c>
      <c r="O97" s="84"/>
      <c r="R97" s="84"/>
    </row>
    <row r="98" spans="1:18" ht="12.75">
      <c r="A98" s="52" t="s">
        <v>16</v>
      </c>
      <c r="B98" s="41">
        <v>0</v>
      </c>
      <c r="C98" s="42">
        <v>0</v>
      </c>
      <c r="D98" s="45">
        <v>0</v>
      </c>
      <c r="E98" s="43">
        <v>0</v>
      </c>
      <c r="F98" s="83">
        <v>0</v>
      </c>
      <c r="G98" s="44">
        <v>0</v>
      </c>
      <c r="H98" s="29">
        <f>SUM(B98:G98)</f>
        <v>0</v>
      </c>
      <c r="I98" s="30">
        <f>COUNTIF(B98:G98,"&gt;0")</f>
        <v>0</v>
      </c>
      <c r="J98" s="30">
        <f>MIN(B98:G98)</f>
        <v>0</v>
      </c>
      <c r="K98" s="30">
        <f>IF(I98=1,H98,H98-J98)</f>
        <v>0</v>
      </c>
      <c r="L98" s="31">
        <f>RANK(H98,$H$5:$H$110,0)</f>
        <v>66</v>
      </c>
      <c r="M98" s="32">
        <f>RANK(K98,$K$5:$K$110,0)</f>
        <v>66</v>
      </c>
      <c r="O98" s="84"/>
      <c r="R98" s="84"/>
    </row>
    <row r="99" spans="1:18" ht="12.75">
      <c r="A99" s="52" t="s">
        <v>116</v>
      </c>
      <c r="B99" s="41">
        <v>0</v>
      </c>
      <c r="C99" s="42">
        <v>0</v>
      </c>
      <c r="D99" s="45">
        <v>0</v>
      </c>
      <c r="E99" s="43">
        <v>0</v>
      </c>
      <c r="F99" s="83">
        <v>0</v>
      </c>
      <c r="G99" s="44">
        <v>0</v>
      </c>
      <c r="H99" s="29">
        <f>SUM(B99:G99)</f>
        <v>0</v>
      </c>
      <c r="I99" s="30">
        <f>COUNTIF(B99:G99,"&gt;0")</f>
        <v>0</v>
      </c>
      <c r="J99" s="30">
        <f>MIN(B99:G99)</f>
        <v>0</v>
      </c>
      <c r="K99" s="30">
        <f>IF(I99=1,H99,H99-J99)</f>
        <v>0</v>
      </c>
      <c r="L99" s="31">
        <f>RANK(H99,$H$5:$H$110,0)</f>
        <v>66</v>
      </c>
      <c r="M99" s="32">
        <f>RANK(K99,$K$5:$K$110,0)</f>
        <v>66</v>
      </c>
      <c r="O99" s="84"/>
      <c r="R99" s="84"/>
    </row>
    <row r="100" spans="1:18" ht="12.75">
      <c r="A100" s="52" t="s">
        <v>41</v>
      </c>
      <c r="B100" s="41">
        <v>0</v>
      </c>
      <c r="C100" s="42">
        <v>0</v>
      </c>
      <c r="D100" s="45">
        <v>0</v>
      </c>
      <c r="E100" s="43">
        <v>0</v>
      </c>
      <c r="F100" s="83">
        <v>0</v>
      </c>
      <c r="G100" s="44">
        <v>0</v>
      </c>
      <c r="H100" s="29">
        <f>SUM(B100:G100)</f>
        <v>0</v>
      </c>
      <c r="I100" s="30">
        <f>COUNTIF(B100:G100,"&gt;0")</f>
        <v>0</v>
      </c>
      <c r="J100" s="30">
        <f>MIN(B100:G100)</f>
        <v>0</v>
      </c>
      <c r="K100" s="30">
        <f>IF(I100=1,H100,H100-J100)</f>
        <v>0</v>
      </c>
      <c r="L100" s="31">
        <f>RANK(H100,$H$5:$H$110,0)</f>
        <v>66</v>
      </c>
      <c r="M100" s="32">
        <f>RANK(K100,$K$5:$K$110,0)</f>
        <v>66</v>
      </c>
      <c r="O100" s="84"/>
      <c r="R100" s="84"/>
    </row>
    <row r="101" spans="1:18" ht="12.75">
      <c r="A101" s="52" t="s">
        <v>102</v>
      </c>
      <c r="B101" s="41">
        <v>0</v>
      </c>
      <c r="C101" s="42">
        <v>0</v>
      </c>
      <c r="D101" s="45">
        <v>0</v>
      </c>
      <c r="E101" s="43">
        <v>0</v>
      </c>
      <c r="F101" s="83">
        <v>0</v>
      </c>
      <c r="G101" s="44">
        <v>0</v>
      </c>
      <c r="H101" s="29">
        <f>SUM(B101:G101)</f>
        <v>0</v>
      </c>
      <c r="I101" s="30">
        <f>COUNTIF(B101:G101,"&gt;0")</f>
        <v>0</v>
      </c>
      <c r="J101" s="30">
        <f>MIN(B101:G101)</f>
        <v>0</v>
      </c>
      <c r="K101" s="30">
        <f>IF(I101=1,H101,H101-J101)</f>
        <v>0</v>
      </c>
      <c r="L101" s="31">
        <f>RANK(H101,$H$5:$H$110,0)</f>
        <v>66</v>
      </c>
      <c r="M101" s="32">
        <f>RANK(K101,$K$5:$K$110,0)</f>
        <v>66</v>
      </c>
      <c r="O101" s="84"/>
      <c r="R101" s="84"/>
    </row>
    <row r="102" spans="1:18" ht="12.75">
      <c r="A102" s="52" t="s">
        <v>103</v>
      </c>
      <c r="B102" s="41">
        <v>0</v>
      </c>
      <c r="C102" s="42">
        <v>0</v>
      </c>
      <c r="D102" s="45">
        <v>0</v>
      </c>
      <c r="E102" s="43">
        <v>0</v>
      </c>
      <c r="F102" s="83">
        <v>0</v>
      </c>
      <c r="G102" s="44">
        <v>0</v>
      </c>
      <c r="H102" s="29">
        <f>SUM(B102:G102)</f>
        <v>0</v>
      </c>
      <c r="I102" s="30">
        <f>COUNTIF(B102:G102,"&gt;0")</f>
        <v>0</v>
      </c>
      <c r="J102" s="30">
        <f>MIN(B102:G102)</f>
        <v>0</v>
      </c>
      <c r="K102" s="30">
        <f>IF(I102=1,H102,H102-J102)</f>
        <v>0</v>
      </c>
      <c r="L102" s="31">
        <f>RANK(H102,$H$5:$H$110,0)</f>
        <v>66</v>
      </c>
      <c r="M102" s="32">
        <f>RANK(K102,$K$5:$K$110,0)</f>
        <v>66</v>
      </c>
      <c r="O102" s="84"/>
      <c r="R102" s="84"/>
    </row>
    <row r="103" spans="1:18" ht="12.75">
      <c r="A103" s="52" t="s">
        <v>104</v>
      </c>
      <c r="B103" s="41">
        <v>0</v>
      </c>
      <c r="C103" s="42">
        <v>0</v>
      </c>
      <c r="D103" s="45">
        <v>0</v>
      </c>
      <c r="E103" s="43">
        <v>0</v>
      </c>
      <c r="F103" s="83">
        <v>0</v>
      </c>
      <c r="G103" s="44">
        <v>0</v>
      </c>
      <c r="H103" s="29">
        <f>SUM(B103:G103)</f>
        <v>0</v>
      </c>
      <c r="I103" s="30">
        <f>COUNTIF(B103:G103,"&gt;0")</f>
        <v>0</v>
      </c>
      <c r="J103" s="30">
        <f>MIN(B103:G103)</f>
        <v>0</v>
      </c>
      <c r="K103" s="30">
        <f>IF(I103=1,H103,H103-J103)</f>
        <v>0</v>
      </c>
      <c r="L103" s="31">
        <f>RANK(H103,$H$5:$H$110,0)</f>
        <v>66</v>
      </c>
      <c r="M103" s="32">
        <f>RANK(K103,$K$5:$K$110,0)</f>
        <v>66</v>
      </c>
      <c r="O103" s="85"/>
      <c r="R103" s="85"/>
    </row>
    <row r="104" spans="1:18" ht="12.75">
      <c r="A104" s="86" t="s">
        <v>34</v>
      </c>
      <c r="B104" s="41">
        <v>0</v>
      </c>
      <c r="C104" s="42">
        <v>0</v>
      </c>
      <c r="D104" s="45">
        <v>0</v>
      </c>
      <c r="E104" s="43">
        <v>0</v>
      </c>
      <c r="F104" s="83">
        <v>0</v>
      </c>
      <c r="G104" s="44">
        <v>0</v>
      </c>
      <c r="H104" s="29">
        <f>SUM(B104:G104)</f>
        <v>0</v>
      </c>
      <c r="I104" s="30">
        <f>COUNTIF(B104:G104,"&gt;0")</f>
        <v>0</v>
      </c>
      <c r="J104" s="30">
        <f>MIN(B104:G104)</f>
        <v>0</v>
      </c>
      <c r="K104" s="30">
        <f>IF(I104=1,H104,H104-J104)</f>
        <v>0</v>
      </c>
      <c r="L104" s="31">
        <f>RANK(H104,$H$5:$H$110,0)</f>
        <v>66</v>
      </c>
      <c r="M104" s="32">
        <f>RANK(K104,$K$5:$K$110,0)</f>
        <v>66</v>
      </c>
      <c r="O104" s="85"/>
      <c r="R104" s="85"/>
    </row>
    <row r="105" spans="1:18" ht="12.75">
      <c r="A105" s="86" t="s">
        <v>49</v>
      </c>
      <c r="B105" s="41">
        <v>0</v>
      </c>
      <c r="C105" s="42">
        <v>0</v>
      </c>
      <c r="D105" s="45">
        <v>0</v>
      </c>
      <c r="E105" s="43">
        <v>0</v>
      </c>
      <c r="F105" s="83">
        <v>0</v>
      </c>
      <c r="G105" s="44">
        <v>0</v>
      </c>
      <c r="H105" s="29">
        <f>SUM(B105:G105)</f>
        <v>0</v>
      </c>
      <c r="I105" s="30">
        <f>COUNTIF(B105:G105,"&gt;0")</f>
        <v>0</v>
      </c>
      <c r="J105" s="30">
        <f>MIN(B105:G105)</f>
        <v>0</v>
      </c>
      <c r="K105" s="30">
        <f>IF(I105=1,H105,H105-J105)</f>
        <v>0</v>
      </c>
      <c r="L105" s="31">
        <f>RANK(H105,$H$5:$H$110,0)</f>
        <v>66</v>
      </c>
      <c r="M105" s="32">
        <f>RANK(K105,$K$5:$K$110,0)</f>
        <v>66</v>
      </c>
      <c r="O105" s="85"/>
      <c r="R105" s="85"/>
    </row>
    <row r="106" spans="1:18" ht="12.75">
      <c r="A106" s="86" t="s">
        <v>161</v>
      </c>
      <c r="B106" s="41">
        <v>0</v>
      </c>
      <c r="C106" s="42">
        <v>0</v>
      </c>
      <c r="D106" s="45">
        <v>0</v>
      </c>
      <c r="E106" s="43">
        <v>0</v>
      </c>
      <c r="F106" s="83">
        <v>0</v>
      </c>
      <c r="G106" s="44">
        <v>0</v>
      </c>
      <c r="H106" s="29">
        <f>SUM(B106:G106)</f>
        <v>0</v>
      </c>
      <c r="I106" s="30">
        <f>COUNTIF(B106:G106,"&gt;0")</f>
        <v>0</v>
      </c>
      <c r="J106" s="30">
        <f>MIN(B106:G106)</f>
        <v>0</v>
      </c>
      <c r="K106" s="30">
        <f>IF(I106=1,H106,H106-J106)</f>
        <v>0</v>
      </c>
      <c r="L106" s="31">
        <f>RANK(H106,$H$5:$H$110,0)</f>
        <v>66</v>
      </c>
      <c r="M106" s="32">
        <f>RANK(K106,$K$5:$K$110,0)</f>
        <v>66</v>
      </c>
      <c r="O106" s="85"/>
      <c r="R106" s="85"/>
    </row>
    <row r="107" spans="1:18" ht="12.75">
      <c r="A107" s="86" t="s">
        <v>105</v>
      </c>
      <c r="B107" s="41">
        <v>0</v>
      </c>
      <c r="C107" s="42">
        <v>0</v>
      </c>
      <c r="D107" s="45">
        <v>0</v>
      </c>
      <c r="E107" s="43">
        <v>0</v>
      </c>
      <c r="F107" s="83">
        <v>0</v>
      </c>
      <c r="G107" s="44">
        <v>0</v>
      </c>
      <c r="H107" s="29">
        <f>SUM(B107:G107)</f>
        <v>0</v>
      </c>
      <c r="I107" s="30">
        <f>COUNTIF(B107:G107,"&gt;0")</f>
        <v>0</v>
      </c>
      <c r="J107" s="30">
        <f>MIN(B107:G107)</f>
        <v>0</v>
      </c>
      <c r="K107" s="30">
        <f>IF(I107=1,H107,H107-J107)</f>
        <v>0</v>
      </c>
      <c r="L107" s="31">
        <f>RANK(H107,$H$5:$H$110,0)</f>
        <v>66</v>
      </c>
      <c r="M107" s="32">
        <f>RANK(K107,$K$5:$K$110,0)</f>
        <v>66</v>
      </c>
      <c r="O107" s="85"/>
      <c r="R107" s="85"/>
    </row>
    <row r="108" spans="1:18" ht="12.75">
      <c r="A108" s="86" t="s">
        <v>163</v>
      </c>
      <c r="B108" s="41">
        <v>0</v>
      </c>
      <c r="C108" s="42">
        <v>0</v>
      </c>
      <c r="D108" s="45">
        <v>0</v>
      </c>
      <c r="E108" s="43">
        <v>0</v>
      </c>
      <c r="F108" s="83">
        <v>0</v>
      </c>
      <c r="G108" s="44">
        <v>0</v>
      </c>
      <c r="H108" s="29">
        <f>SUM(B108:G108)</f>
        <v>0</v>
      </c>
      <c r="I108" s="30">
        <f>COUNTIF(B108:G108,"&gt;0")</f>
        <v>0</v>
      </c>
      <c r="J108" s="30">
        <f>MIN(B108:G108)</f>
        <v>0</v>
      </c>
      <c r="K108" s="30">
        <f>IF(I108=1,H108,H108-J108)</f>
        <v>0</v>
      </c>
      <c r="L108" s="31">
        <f>RANK(H108,$H$5:$H$110,0)</f>
        <v>66</v>
      </c>
      <c r="M108" s="32">
        <f>RANK(K108,$K$5:$K$110,0)</f>
        <v>66</v>
      </c>
      <c r="O108" s="85"/>
      <c r="R108" s="85"/>
    </row>
    <row r="109" spans="1:18" ht="12.75">
      <c r="A109" s="86" t="s">
        <v>106</v>
      </c>
      <c r="B109" s="41">
        <v>0</v>
      </c>
      <c r="C109" s="42">
        <v>0</v>
      </c>
      <c r="D109" s="45">
        <v>0</v>
      </c>
      <c r="E109" s="43">
        <v>0</v>
      </c>
      <c r="F109" s="83">
        <v>0</v>
      </c>
      <c r="G109" s="44">
        <v>0</v>
      </c>
      <c r="H109" s="29">
        <f>SUM(B109:G109)</f>
        <v>0</v>
      </c>
      <c r="I109" s="30">
        <f>COUNTIF(B109:G109,"&gt;0")</f>
        <v>0</v>
      </c>
      <c r="J109" s="30">
        <f>MIN(B109:G109)</f>
        <v>0</v>
      </c>
      <c r="K109" s="30">
        <f>IF(I109=1,H109,H109-J109)</f>
        <v>0</v>
      </c>
      <c r="L109" s="31">
        <f>RANK(H109,$H$5:$H$110,0)</f>
        <v>66</v>
      </c>
      <c r="M109" s="32">
        <f>RANK(K109,$K$5:$K$110,0)</f>
        <v>66</v>
      </c>
      <c r="O109" s="85"/>
      <c r="R109" s="85"/>
    </row>
    <row r="110" spans="1:18" ht="12.75">
      <c r="A110" s="86" t="s">
        <v>15</v>
      </c>
      <c r="B110" s="41">
        <v>0</v>
      </c>
      <c r="C110" s="42">
        <v>0</v>
      </c>
      <c r="D110" s="45">
        <v>0</v>
      </c>
      <c r="E110" s="43">
        <v>0</v>
      </c>
      <c r="F110" s="83">
        <v>0</v>
      </c>
      <c r="G110" s="44">
        <v>0</v>
      </c>
      <c r="H110" s="29">
        <f>SUM(B110:G110)</f>
        <v>0</v>
      </c>
      <c r="I110" s="30">
        <f>COUNTIF(B110:G110,"&gt;0")</f>
        <v>0</v>
      </c>
      <c r="J110" s="30">
        <f>MIN(B110:G110)</f>
        <v>0</v>
      </c>
      <c r="K110" s="30">
        <f>IF(I110=1,H110,H110-J110)</f>
        <v>0</v>
      </c>
      <c r="L110" s="31">
        <f>RANK(H110,$H$5:$H$110,0)</f>
        <v>66</v>
      </c>
      <c r="M110" s="32">
        <f>RANK(K110,$K$5:$K$110,0)</f>
        <v>66</v>
      </c>
      <c r="O110" s="85"/>
      <c r="R110" s="85"/>
    </row>
    <row r="111" spans="1:18" ht="12.75">
      <c r="A111" s="86"/>
      <c r="B111" s="87"/>
      <c r="C111" s="88"/>
      <c r="D111" s="89"/>
      <c r="E111" s="89"/>
      <c r="F111" s="89"/>
      <c r="G111" s="90"/>
      <c r="H111" s="91"/>
      <c r="I111" s="92"/>
      <c r="J111" s="92"/>
      <c r="K111" s="92"/>
      <c r="L111" s="93"/>
      <c r="M111" s="94"/>
      <c r="O111" s="85"/>
      <c r="R111" s="85"/>
    </row>
    <row r="112" spans="1:13" ht="12.75">
      <c r="A112" s="54" t="s">
        <v>32</v>
      </c>
      <c r="B112" s="70"/>
      <c r="C112" s="46"/>
      <c r="D112" s="46"/>
      <c r="E112" s="46"/>
      <c r="F112" s="47"/>
      <c r="G112" s="48"/>
      <c r="H112" s="33"/>
      <c r="I112" s="34"/>
      <c r="J112" s="34"/>
      <c r="K112" s="34"/>
      <c r="L112" s="35"/>
      <c r="M112" s="36"/>
    </row>
    <row r="113" spans="1:13" ht="12.75">
      <c r="A113" s="17"/>
      <c r="B113" s="16"/>
      <c r="C113" s="16"/>
      <c r="D113" s="16"/>
      <c r="E113" s="16"/>
      <c r="F113" s="16"/>
      <c r="G113" s="16"/>
      <c r="H113" s="18"/>
      <c r="I113" s="18"/>
      <c r="J113" s="18"/>
      <c r="K113" s="18"/>
      <c r="L113" s="18"/>
      <c r="M113" s="17"/>
    </row>
    <row r="114" spans="1:13" ht="12.75">
      <c r="A114" s="17"/>
      <c r="B114" s="16">
        <f>COUNTIF(B5:B102,"&gt;0")</f>
        <v>23</v>
      </c>
      <c r="C114" s="16">
        <f>COUNTIF(C5:C102,"&gt;0")</f>
        <v>18</v>
      </c>
      <c r="D114" s="16">
        <f>COUNTIF(D5:D102,"&gt;0")</f>
        <v>29</v>
      </c>
      <c r="E114" s="16">
        <f>COUNTIF(E5:E102,"&gt;0")</f>
        <v>34</v>
      </c>
      <c r="F114" s="16">
        <f>COUNTIF(F5:F102,"&gt;0")</f>
        <v>23</v>
      </c>
      <c r="G114" s="16">
        <f>COUNTIF(G5:G102,"&gt;0")</f>
        <v>28</v>
      </c>
      <c r="H114" s="18"/>
      <c r="I114" s="18"/>
      <c r="J114" s="18"/>
      <c r="K114" s="18"/>
      <c r="L114" s="18"/>
      <c r="M114" s="17"/>
    </row>
    <row r="115" spans="1:13" ht="12.75">
      <c r="A115" s="17"/>
      <c r="B115" s="16"/>
      <c r="C115" s="16"/>
      <c r="D115" s="16"/>
      <c r="E115" s="16"/>
      <c r="F115" s="16"/>
      <c r="G115" s="16">
        <f>SUM(B114:G114)</f>
        <v>155</v>
      </c>
      <c r="H115" s="18"/>
      <c r="I115" s="18"/>
      <c r="J115" s="18"/>
      <c r="K115" s="18"/>
      <c r="L115" s="18"/>
      <c r="M115" s="17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 r:id="rId1"/>
  <ignoredErrors>
    <ignoredError sqref="B115:F115 B114 C114:F114 G115 G1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3" width="10.7109375" style="0" customWidth="1"/>
    <col min="4" max="4" width="11.28125" style="0" customWidth="1"/>
    <col min="5" max="9" width="10.7109375" style="0" customWidth="1"/>
  </cols>
  <sheetData>
    <row r="1" spans="1:9" ht="25.5">
      <c r="A1" s="8" t="s">
        <v>56</v>
      </c>
      <c r="B1" s="8" t="s">
        <v>57</v>
      </c>
      <c r="C1" s="115" t="s">
        <v>58</v>
      </c>
      <c r="D1" s="115"/>
      <c r="E1" s="9" t="s">
        <v>59</v>
      </c>
      <c r="F1" s="8" t="s">
        <v>60</v>
      </c>
      <c r="G1" s="67" t="s">
        <v>73</v>
      </c>
      <c r="H1" s="67" t="s">
        <v>76</v>
      </c>
      <c r="I1" s="10" t="s">
        <v>62</v>
      </c>
    </row>
    <row r="2" spans="1:9" ht="16.5" customHeight="1">
      <c r="A2" s="78">
        <f aca="true" t="shared" si="0" ref="A2:A19">RANK(G2,$G$2:$G$19,1)</f>
        <v>1</v>
      </c>
      <c r="B2" s="79">
        <f aca="true" t="shared" si="1" ref="B2:B19">RANK(F2,$F$2:$F$19,1)</f>
        <v>10</v>
      </c>
      <c r="C2" s="62" t="s">
        <v>126</v>
      </c>
      <c r="D2" s="62" t="s">
        <v>127</v>
      </c>
      <c r="E2" s="81">
        <v>0.000625</v>
      </c>
      <c r="F2" s="99">
        <v>0.0036909722222222222</v>
      </c>
      <c r="G2" s="81">
        <f aca="true" t="shared" si="2" ref="G2:G19">F2+E2</f>
        <v>0.004315972222222222</v>
      </c>
      <c r="H2" s="81"/>
      <c r="I2" s="80">
        <v>40</v>
      </c>
    </row>
    <row r="3" spans="1:9" ht="16.5" customHeight="1">
      <c r="A3" s="78">
        <f t="shared" si="0"/>
        <v>2</v>
      </c>
      <c r="B3" s="79">
        <f t="shared" si="1"/>
        <v>16</v>
      </c>
      <c r="C3" s="63" t="s">
        <v>118</v>
      </c>
      <c r="D3" s="63" t="s">
        <v>119</v>
      </c>
      <c r="E3" s="81">
        <v>0.00038194444444444446</v>
      </c>
      <c r="F3" s="81">
        <v>0.003935185185185186</v>
      </c>
      <c r="G3" s="81">
        <f t="shared" si="2"/>
        <v>0.00431712962962963</v>
      </c>
      <c r="H3" s="81">
        <f>G3-G2</f>
        <v>1.157407407408051E-06</v>
      </c>
      <c r="I3" s="80">
        <v>35</v>
      </c>
    </row>
    <row r="4" spans="1:9" ht="16.5" customHeight="1">
      <c r="A4" s="78">
        <f t="shared" si="0"/>
        <v>3</v>
      </c>
      <c r="B4" s="79">
        <f t="shared" si="1"/>
        <v>13</v>
      </c>
      <c r="C4" s="62" t="s">
        <v>124</v>
      </c>
      <c r="D4" s="62" t="s">
        <v>125</v>
      </c>
      <c r="E4" s="81">
        <v>0.0005787037037037038</v>
      </c>
      <c r="F4" s="81">
        <v>0.0037673611111111107</v>
      </c>
      <c r="G4" s="81">
        <f t="shared" si="2"/>
        <v>0.004346064814814815</v>
      </c>
      <c r="H4" s="81">
        <f aca="true" t="shared" si="3" ref="H4:H19">G4-G3</f>
        <v>2.8935185185184793E-05</v>
      </c>
      <c r="I4" s="80">
        <v>30</v>
      </c>
    </row>
    <row r="5" spans="1:9" ht="16.5" customHeight="1">
      <c r="A5" s="78">
        <f t="shared" si="0"/>
        <v>4</v>
      </c>
      <c r="B5" s="79">
        <f t="shared" si="1"/>
        <v>17</v>
      </c>
      <c r="C5" s="62" t="s">
        <v>120</v>
      </c>
      <c r="D5" s="62" t="s">
        <v>121</v>
      </c>
      <c r="E5" s="81">
        <v>0.0003935185185185185</v>
      </c>
      <c r="F5" s="81">
        <v>0.003975694444444444</v>
      </c>
      <c r="G5" s="81">
        <f t="shared" si="2"/>
        <v>0.004369212962962963</v>
      </c>
      <c r="H5" s="81">
        <f t="shared" si="3"/>
        <v>2.3148148148148008E-05</v>
      </c>
      <c r="I5" s="80">
        <v>25</v>
      </c>
    </row>
    <row r="6" spans="1:9" ht="16.5" customHeight="1">
      <c r="A6" s="78">
        <f t="shared" si="0"/>
        <v>5</v>
      </c>
      <c r="B6" s="79">
        <f t="shared" si="1"/>
        <v>15</v>
      </c>
      <c r="C6" s="63" t="s">
        <v>122</v>
      </c>
      <c r="D6" s="63" t="s">
        <v>123</v>
      </c>
      <c r="E6" s="81">
        <v>0.0005555555555555556</v>
      </c>
      <c r="F6" s="81">
        <v>0.0038888888888888883</v>
      </c>
      <c r="G6" s="81">
        <f t="shared" si="2"/>
        <v>0.004444444444444444</v>
      </c>
      <c r="H6" s="81">
        <f t="shared" si="3"/>
        <v>7.523148148148081E-05</v>
      </c>
      <c r="I6" s="80">
        <v>24</v>
      </c>
    </row>
    <row r="7" spans="1:9" ht="16.5" customHeight="1">
      <c r="A7" s="78">
        <f t="shared" si="0"/>
        <v>6</v>
      </c>
      <c r="B7" s="79">
        <f t="shared" si="1"/>
        <v>1</v>
      </c>
      <c r="C7" s="82" t="s">
        <v>152</v>
      </c>
      <c r="D7" s="82" t="s">
        <v>153</v>
      </c>
      <c r="E7" s="81">
        <v>0.0012962962962962963</v>
      </c>
      <c r="F7" s="81">
        <v>0.00318287037037037</v>
      </c>
      <c r="G7" s="81">
        <f t="shared" si="2"/>
        <v>0.004479166666666666</v>
      </c>
      <c r="H7" s="81">
        <f t="shared" si="3"/>
        <v>3.4722222222222446E-05</v>
      </c>
      <c r="I7" s="80">
        <v>23</v>
      </c>
    </row>
    <row r="8" spans="1:9" ht="16.5" customHeight="1">
      <c r="A8" s="78">
        <f t="shared" si="0"/>
        <v>7</v>
      </c>
      <c r="B8" s="79">
        <f t="shared" si="1"/>
        <v>5</v>
      </c>
      <c r="C8" s="62" t="s">
        <v>136</v>
      </c>
      <c r="D8" s="62" t="s">
        <v>137</v>
      </c>
      <c r="E8" s="81">
        <v>0.0009259259259259259</v>
      </c>
      <c r="F8" s="81">
        <v>0.003570601851851852</v>
      </c>
      <c r="G8" s="81">
        <f t="shared" si="2"/>
        <v>0.004496527777777778</v>
      </c>
      <c r="H8" s="81">
        <f t="shared" si="3"/>
        <v>1.736111111111209E-05</v>
      </c>
      <c r="I8" s="80">
        <v>22</v>
      </c>
    </row>
    <row r="9" spans="1:9" ht="16.5" customHeight="1">
      <c r="A9" s="78">
        <f t="shared" si="0"/>
        <v>8</v>
      </c>
      <c r="B9" s="79">
        <f t="shared" si="1"/>
        <v>3</v>
      </c>
      <c r="C9" s="63" t="s">
        <v>146</v>
      </c>
      <c r="D9" s="76" t="s">
        <v>147</v>
      </c>
      <c r="E9" s="81">
        <v>0.0011342592592592591</v>
      </c>
      <c r="F9" s="99">
        <v>0.003368055555555555</v>
      </c>
      <c r="G9" s="81">
        <f t="shared" si="2"/>
        <v>0.004502314814814814</v>
      </c>
      <c r="H9" s="81">
        <f t="shared" si="3"/>
        <v>5.787037037035918E-06</v>
      </c>
      <c r="I9" s="80">
        <v>21</v>
      </c>
    </row>
    <row r="10" spans="1:9" ht="16.5" customHeight="1">
      <c r="A10" s="78">
        <f t="shared" si="0"/>
        <v>9</v>
      </c>
      <c r="B10" s="79">
        <f t="shared" si="1"/>
        <v>9</v>
      </c>
      <c r="C10" s="63" t="s">
        <v>130</v>
      </c>
      <c r="D10" s="63" t="s">
        <v>131</v>
      </c>
      <c r="E10" s="81">
        <v>0.0008333333333333334</v>
      </c>
      <c r="F10" s="99">
        <v>0.0036747685185185186</v>
      </c>
      <c r="G10" s="81">
        <f t="shared" si="2"/>
        <v>0.004508101851851852</v>
      </c>
      <c r="H10" s="81">
        <f t="shared" si="3"/>
        <v>5.7870370370376525E-06</v>
      </c>
      <c r="I10" s="80">
        <v>20</v>
      </c>
    </row>
    <row r="11" spans="1:9" ht="16.5" customHeight="1">
      <c r="A11" s="78">
        <f t="shared" si="0"/>
        <v>10</v>
      </c>
      <c r="B11" s="79">
        <f t="shared" si="1"/>
        <v>12</v>
      </c>
      <c r="C11" s="63" t="s">
        <v>128</v>
      </c>
      <c r="D11" s="63" t="s">
        <v>129</v>
      </c>
      <c r="E11" s="81">
        <v>0.0008101851851851852</v>
      </c>
      <c r="F11" s="99">
        <v>0.0037094907407407406</v>
      </c>
      <c r="G11" s="81">
        <f t="shared" si="2"/>
        <v>0.004519675925925926</v>
      </c>
      <c r="H11" s="81">
        <f t="shared" si="3"/>
        <v>1.1574074074074438E-05</v>
      </c>
      <c r="I11" s="80">
        <v>19</v>
      </c>
    </row>
    <row r="12" spans="1:9" ht="16.5" customHeight="1">
      <c r="A12" s="78">
        <f t="shared" si="0"/>
        <v>11</v>
      </c>
      <c r="B12" s="79">
        <f t="shared" si="1"/>
        <v>4</v>
      </c>
      <c r="C12" s="63" t="s">
        <v>144</v>
      </c>
      <c r="D12" s="63" t="s">
        <v>145</v>
      </c>
      <c r="E12" s="81">
        <v>0.0010648148148148147</v>
      </c>
      <c r="F12" s="99">
        <v>0.0034664351851851852</v>
      </c>
      <c r="G12" s="81">
        <f t="shared" si="2"/>
        <v>0.00453125</v>
      </c>
      <c r="H12" s="81">
        <f t="shared" si="3"/>
        <v>1.157407407407357E-05</v>
      </c>
      <c r="I12" s="80">
        <v>18</v>
      </c>
    </row>
    <row r="13" spans="1:9" ht="16.5" customHeight="1">
      <c r="A13" s="78">
        <f t="shared" si="0"/>
        <v>12</v>
      </c>
      <c r="B13" s="79">
        <f t="shared" si="1"/>
        <v>7</v>
      </c>
      <c r="C13" s="63" t="s">
        <v>134</v>
      </c>
      <c r="D13" s="63" t="s">
        <v>135</v>
      </c>
      <c r="E13" s="81">
        <v>0.0009259259259259259</v>
      </c>
      <c r="F13" s="99">
        <v>0.0036111111111111114</v>
      </c>
      <c r="G13" s="81">
        <f t="shared" si="2"/>
        <v>0.004537037037037037</v>
      </c>
      <c r="H13" s="81">
        <f t="shared" si="3"/>
        <v>5.7870370370376525E-06</v>
      </c>
      <c r="I13" s="80">
        <v>17</v>
      </c>
    </row>
    <row r="14" spans="1:9" ht="16.5" customHeight="1">
      <c r="A14" s="78">
        <f t="shared" si="0"/>
        <v>13</v>
      </c>
      <c r="B14" s="79">
        <f t="shared" si="1"/>
        <v>2</v>
      </c>
      <c r="C14" s="82" t="s">
        <v>150</v>
      </c>
      <c r="D14" s="82" t="s">
        <v>151</v>
      </c>
      <c r="E14" s="81">
        <v>0.0012268518518518518</v>
      </c>
      <c r="F14" s="99">
        <v>0.0033333333333333335</v>
      </c>
      <c r="G14" s="81">
        <f t="shared" si="2"/>
        <v>0.004560185185185185</v>
      </c>
      <c r="H14" s="81">
        <f t="shared" si="3"/>
        <v>2.3148148148148008E-05</v>
      </c>
      <c r="I14" s="80">
        <v>16</v>
      </c>
    </row>
    <row r="15" spans="1:9" ht="16.5" customHeight="1">
      <c r="A15" s="78">
        <f t="shared" si="0"/>
        <v>14</v>
      </c>
      <c r="B15" s="79">
        <f t="shared" si="1"/>
        <v>11</v>
      </c>
      <c r="C15" s="62" t="s">
        <v>138</v>
      </c>
      <c r="D15" s="62" t="s">
        <v>139</v>
      </c>
      <c r="E15" s="81">
        <v>0.0009375000000000001</v>
      </c>
      <c r="F15" s="99">
        <v>0.003697916666666667</v>
      </c>
      <c r="G15" s="81">
        <f t="shared" si="2"/>
        <v>0.004635416666666667</v>
      </c>
      <c r="H15" s="81">
        <f t="shared" si="3"/>
        <v>7.523148148148168E-05</v>
      </c>
      <c r="I15" s="80">
        <v>15</v>
      </c>
    </row>
    <row r="16" spans="1:9" ht="16.5" customHeight="1">
      <c r="A16" s="78">
        <f t="shared" si="0"/>
        <v>15</v>
      </c>
      <c r="B16" s="79">
        <f t="shared" si="1"/>
        <v>8</v>
      </c>
      <c r="C16" s="62" t="s">
        <v>142</v>
      </c>
      <c r="D16" s="62" t="s">
        <v>143</v>
      </c>
      <c r="E16" s="81">
        <v>0.0010416666666666667</v>
      </c>
      <c r="F16" s="81">
        <v>0.0036516203703703706</v>
      </c>
      <c r="G16" s="81">
        <f t="shared" si="2"/>
        <v>0.0046932870370370375</v>
      </c>
      <c r="H16" s="81">
        <f t="shared" si="3"/>
        <v>5.7870370370370454E-05</v>
      </c>
      <c r="I16" s="80">
        <v>14</v>
      </c>
    </row>
    <row r="17" spans="1:9" ht="16.5" customHeight="1">
      <c r="A17" s="78">
        <f t="shared" si="0"/>
        <v>16</v>
      </c>
      <c r="B17" s="79">
        <f t="shared" si="1"/>
        <v>14</v>
      </c>
      <c r="C17" s="62" t="s">
        <v>140</v>
      </c>
      <c r="D17" s="62" t="s">
        <v>141</v>
      </c>
      <c r="E17" s="81">
        <v>0.0008564814814814815</v>
      </c>
      <c r="F17" s="81">
        <v>0.003871527777777778</v>
      </c>
      <c r="G17" s="81">
        <f t="shared" si="2"/>
        <v>0.00472800925925926</v>
      </c>
      <c r="H17" s="81">
        <f t="shared" si="3"/>
        <v>3.4722222222222446E-05</v>
      </c>
      <c r="I17" s="80">
        <v>13</v>
      </c>
    </row>
    <row r="18" spans="1:9" ht="16.5" customHeight="1">
      <c r="A18" s="78">
        <f t="shared" si="0"/>
        <v>17</v>
      </c>
      <c r="B18" s="79">
        <f t="shared" si="1"/>
        <v>6</v>
      </c>
      <c r="C18" s="62" t="s">
        <v>148</v>
      </c>
      <c r="D18" s="62" t="s">
        <v>149</v>
      </c>
      <c r="E18" s="81">
        <v>0.0012037037037037038</v>
      </c>
      <c r="F18" s="81">
        <v>0.003599537037037037</v>
      </c>
      <c r="G18" s="81">
        <f t="shared" si="2"/>
        <v>0.004803240740740741</v>
      </c>
      <c r="H18" s="81">
        <f t="shared" si="3"/>
        <v>7.523148148148081E-05</v>
      </c>
      <c r="I18" s="80">
        <v>12</v>
      </c>
    </row>
    <row r="19" spans="1:9" ht="16.5" customHeight="1">
      <c r="A19" s="78">
        <f t="shared" si="0"/>
        <v>18</v>
      </c>
      <c r="B19" s="79">
        <f t="shared" si="1"/>
        <v>18</v>
      </c>
      <c r="C19" s="62" t="s">
        <v>132</v>
      </c>
      <c r="D19" s="62" t="s">
        <v>133</v>
      </c>
      <c r="E19" s="81">
        <v>0.0008564814814814815</v>
      </c>
      <c r="F19" s="81">
        <v>0.004103009259259259</v>
      </c>
      <c r="G19" s="81">
        <f t="shared" si="2"/>
        <v>0.004959490740740741</v>
      </c>
      <c r="H19" s="81">
        <f t="shared" si="3"/>
        <v>0.00015625000000000014</v>
      </c>
      <c r="I19" s="80">
        <v>11</v>
      </c>
    </row>
    <row r="21" spans="1:2" ht="12.75">
      <c r="A21" s="17" t="s">
        <v>79</v>
      </c>
      <c r="B21" s="17"/>
    </row>
    <row r="22" spans="1:2" ht="12.75">
      <c r="A22" t="s">
        <v>12</v>
      </c>
      <c r="B22" s="17"/>
    </row>
    <row r="23" spans="1:2" ht="12.75">
      <c r="A23" t="s">
        <v>18</v>
      </c>
      <c r="B23" s="17"/>
    </row>
    <row r="24" spans="1:2" ht="12.75">
      <c r="A24" t="s">
        <v>30</v>
      </c>
      <c r="B24" s="71"/>
    </row>
    <row r="25" ht="12.75">
      <c r="A25" t="s">
        <v>35</v>
      </c>
    </row>
    <row r="26" ht="12.75">
      <c r="A26" t="s">
        <v>45</v>
      </c>
    </row>
  </sheetData>
  <sheetProtection/>
  <mergeCells count="1"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10.7109375" style="0" customWidth="1"/>
    <col min="3" max="3" width="16.140625" style="0" bestFit="1" customWidth="1"/>
    <col min="4" max="4" width="10.7109375" style="0" customWidth="1"/>
    <col min="7" max="7" width="16.140625" style="0" bestFit="1" customWidth="1"/>
    <col min="8" max="8" width="13.421875" style="0" bestFit="1" customWidth="1"/>
    <col min="9" max="9" width="14.421875" style="0" bestFit="1" customWidth="1"/>
    <col min="10" max="10" width="16.140625" style="0" bestFit="1" customWidth="1"/>
    <col min="11" max="11" width="14.57421875" style="0" bestFit="1" customWidth="1"/>
    <col min="12" max="12" width="16.140625" style="0" bestFit="1" customWidth="1"/>
  </cols>
  <sheetData>
    <row r="1" spans="1:4" ht="12.75">
      <c r="A1" s="8" t="s">
        <v>3</v>
      </c>
      <c r="B1" s="8" t="s">
        <v>63</v>
      </c>
      <c r="C1" s="98" t="s">
        <v>58</v>
      </c>
      <c r="D1" s="9" t="s">
        <v>62</v>
      </c>
    </row>
    <row r="2" spans="1:4" ht="12.75">
      <c r="A2" s="12">
        <v>1</v>
      </c>
      <c r="B2" s="12">
        <v>1</v>
      </c>
      <c r="C2" s="11" t="s">
        <v>35</v>
      </c>
      <c r="D2" s="12">
        <v>40</v>
      </c>
    </row>
    <row r="3" spans="1:4" ht="12.75">
      <c r="A3" s="12">
        <v>1</v>
      </c>
      <c r="B3" s="12">
        <v>2</v>
      </c>
      <c r="C3" s="11" t="s">
        <v>23</v>
      </c>
      <c r="D3" s="12">
        <v>40</v>
      </c>
    </row>
    <row r="4" spans="1:4" ht="12.75">
      <c r="A4" s="12">
        <v>1</v>
      </c>
      <c r="B4" s="12">
        <v>3</v>
      </c>
      <c r="C4" s="69" t="s">
        <v>22</v>
      </c>
      <c r="D4" s="12">
        <v>40</v>
      </c>
    </row>
    <row r="5" spans="1:4" ht="12.75">
      <c r="A5" s="12">
        <v>1</v>
      </c>
      <c r="B5" s="12">
        <v>4</v>
      </c>
      <c r="C5" s="11" t="s">
        <v>155</v>
      </c>
      <c r="D5" s="12">
        <v>40</v>
      </c>
    </row>
    <row r="6" spans="1:4" ht="12.75">
      <c r="A6" s="12">
        <v>2</v>
      </c>
      <c r="B6" s="12">
        <v>1</v>
      </c>
      <c r="C6" s="11" t="s">
        <v>14</v>
      </c>
      <c r="D6" s="12">
        <v>35</v>
      </c>
    </row>
    <row r="7" spans="1:4" ht="12.75">
      <c r="A7" s="12">
        <v>2</v>
      </c>
      <c r="B7" s="12">
        <v>2</v>
      </c>
      <c r="C7" s="11" t="s">
        <v>18</v>
      </c>
      <c r="D7" s="12">
        <v>35</v>
      </c>
    </row>
    <row r="8" spans="1:4" ht="12.75">
      <c r="A8" s="12">
        <v>2</v>
      </c>
      <c r="B8" s="12">
        <v>3</v>
      </c>
      <c r="C8" s="11" t="s">
        <v>12</v>
      </c>
      <c r="D8" s="12">
        <v>35</v>
      </c>
    </row>
    <row r="9" spans="1:4" ht="12.75">
      <c r="A9" s="12">
        <v>2</v>
      </c>
      <c r="B9" s="12">
        <v>4</v>
      </c>
      <c r="C9" s="11" t="s">
        <v>33</v>
      </c>
      <c r="D9" s="12">
        <v>35</v>
      </c>
    </row>
    <row r="10" spans="1:4" ht="12.75">
      <c r="A10" s="12">
        <v>3</v>
      </c>
      <c r="B10" s="12">
        <v>1</v>
      </c>
      <c r="C10" s="11" t="s">
        <v>19</v>
      </c>
      <c r="D10" s="12">
        <v>30</v>
      </c>
    </row>
    <row r="11" spans="1:4" ht="12.75">
      <c r="A11" s="12">
        <v>3</v>
      </c>
      <c r="B11" s="12">
        <v>2</v>
      </c>
      <c r="C11" s="11" t="s">
        <v>11</v>
      </c>
      <c r="D11" s="12">
        <v>30</v>
      </c>
    </row>
    <row r="12" spans="1:4" ht="12.75">
      <c r="A12" s="12">
        <v>3</v>
      </c>
      <c r="B12" s="12">
        <v>3</v>
      </c>
      <c r="C12" s="11" t="s">
        <v>167</v>
      </c>
      <c r="D12" s="12">
        <v>30</v>
      </c>
    </row>
    <row r="13" spans="1:4" ht="12.75">
      <c r="A13" s="12">
        <v>3</v>
      </c>
      <c r="B13" s="12">
        <v>4</v>
      </c>
      <c r="C13" s="11" t="s">
        <v>165</v>
      </c>
      <c r="D13" s="12">
        <v>30</v>
      </c>
    </row>
    <row r="14" spans="1:4" ht="12.75">
      <c r="A14" s="12">
        <v>4</v>
      </c>
      <c r="B14" s="12">
        <v>1</v>
      </c>
      <c r="C14" s="11" t="s">
        <v>166</v>
      </c>
      <c r="D14" s="12">
        <v>25</v>
      </c>
    </row>
    <row r="15" spans="1:4" ht="12.75">
      <c r="A15" s="12">
        <v>4</v>
      </c>
      <c r="B15" s="12">
        <v>2</v>
      </c>
      <c r="C15" s="11" t="s">
        <v>90</v>
      </c>
      <c r="D15" s="12">
        <v>25</v>
      </c>
    </row>
    <row r="16" spans="1:4" ht="12.75">
      <c r="A16" s="12">
        <v>4</v>
      </c>
      <c r="B16" s="12">
        <v>3</v>
      </c>
      <c r="C16" s="11" t="s">
        <v>164</v>
      </c>
      <c r="D16" s="12">
        <v>25</v>
      </c>
    </row>
    <row r="17" spans="1:4" ht="12.75">
      <c r="A17" s="12">
        <v>4</v>
      </c>
      <c r="B17" s="12">
        <v>4</v>
      </c>
      <c r="C17" s="11" t="s">
        <v>8</v>
      </c>
      <c r="D17" s="12">
        <v>25</v>
      </c>
    </row>
    <row r="18" spans="1:4" ht="12.75">
      <c r="A18" s="12">
        <v>5</v>
      </c>
      <c r="B18" s="12">
        <v>1</v>
      </c>
      <c r="C18" s="11" t="s">
        <v>162</v>
      </c>
      <c r="D18" s="12">
        <v>24</v>
      </c>
    </row>
    <row r="19" spans="1:4" ht="12.75">
      <c r="A19" s="12">
        <v>5</v>
      </c>
      <c r="B19" s="12">
        <v>2</v>
      </c>
      <c r="C19" s="11" t="s">
        <v>71</v>
      </c>
      <c r="D19" s="12">
        <v>24</v>
      </c>
    </row>
    <row r="20" spans="1:4" ht="12.75">
      <c r="A20" s="12">
        <v>5</v>
      </c>
      <c r="B20" s="12">
        <v>3</v>
      </c>
      <c r="C20" s="11" t="s">
        <v>168</v>
      </c>
      <c r="D20" s="12">
        <v>24</v>
      </c>
    </row>
    <row r="21" spans="1:4" ht="12.75">
      <c r="A21" s="12">
        <v>5</v>
      </c>
      <c r="B21" s="12">
        <v>4</v>
      </c>
      <c r="C21" s="11" t="s">
        <v>115</v>
      </c>
      <c r="D21" s="12">
        <v>24</v>
      </c>
    </row>
    <row r="24" ht="12.75">
      <c r="A24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7109375" style="0" customWidth="1"/>
    <col min="3" max="3" width="16.140625" style="0" bestFit="1" customWidth="1"/>
    <col min="4" max="9" width="10.7109375" style="0" customWidth="1"/>
  </cols>
  <sheetData>
    <row r="1" spans="1:9" ht="25.5">
      <c r="A1" s="8" t="s">
        <v>56</v>
      </c>
      <c r="B1" s="8" t="s">
        <v>57</v>
      </c>
      <c r="C1" s="100" t="s">
        <v>58</v>
      </c>
      <c r="D1" s="8" t="s">
        <v>170</v>
      </c>
      <c r="E1" s="8" t="s">
        <v>60</v>
      </c>
      <c r="F1" s="8" t="s">
        <v>171</v>
      </c>
      <c r="G1" s="8" t="s">
        <v>59</v>
      </c>
      <c r="H1" s="8" t="s">
        <v>61</v>
      </c>
      <c r="I1" s="8" t="s">
        <v>62</v>
      </c>
    </row>
    <row r="2" spans="1:9" ht="16.5" customHeight="1">
      <c r="A2" s="80">
        <f>RANK(H2,$H$2:$H$28,1)</f>
        <v>1</v>
      </c>
      <c r="B2" s="80">
        <f>RANK(E2,$E$2:$E$28,1)</f>
        <v>18</v>
      </c>
      <c r="C2" s="76" t="s">
        <v>115</v>
      </c>
      <c r="D2" s="103">
        <v>0.005185185185185185</v>
      </c>
      <c r="E2" s="103">
        <v>0.004884259259259259</v>
      </c>
      <c r="F2" s="104">
        <v>-26</v>
      </c>
      <c r="G2" s="103">
        <v>0.0010416666666666667</v>
      </c>
      <c r="H2" s="103">
        <f>E2-G2</f>
        <v>0.0038425925925925928</v>
      </c>
      <c r="I2" s="80">
        <v>40</v>
      </c>
    </row>
    <row r="3" spans="1:9" ht="16.5" customHeight="1">
      <c r="A3" s="80">
        <f aca="true" t="shared" si="0" ref="A3:A28">RANK(H3,$H$2:$H$28,1)</f>
        <v>2</v>
      </c>
      <c r="B3" s="80">
        <f aca="true" t="shared" si="1" ref="B3:B28">RANK(E3,$E$2:$E$28,1)</f>
        <v>19</v>
      </c>
      <c r="C3" s="76" t="s">
        <v>165</v>
      </c>
      <c r="D3" s="103">
        <v>0.005138888888888889</v>
      </c>
      <c r="E3" s="103">
        <v>0.004918981481481482</v>
      </c>
      <c r="F3" s="104">
        <v>-19</v>
      </c>
      <c r="G3" s="103">
        <v>0.0009953703703703704</v>
      </c>
      <c r="H3" s="103">
        <f aca="true" t="shared" si="2" ref="H3:H28">E3-G3</f>
        <v>0.003923611111111111</v>
      </c>
      <c r="I3" s="80">
        <v>35</v>
      </c>
    </row>
    <row r="4" spans="1:9" ht="16.5" customHeight="1">
      <c r="A4" s="80">
        <f t="shared" si="0"/>
        <v>3</v>
      </c>
      <c r="B4" s="80">
        <f t="shared" si="1"/>
        <v>10</v>
      </c>
      <c r="C4" s="76" t="s">
        <v>108</v>
      </c>
      <c r="D4" s="103">
        <v>0.004837962962962963</v>
      </c>
      <c r="E4" s="103">
        <v>0.004641203703703704</v>
      </c>
      <c r="F4" s="104">
        <v>-17</v>
      </c>
      <c r="G4" s="103">
        <v>0.0006944444444444445</v>
      </c>
      <c r="H4" s="103">
        <f t="shared" si="2"/>
        <v>0.003946759259259259</v>
      </c>
      <c r="I4" s="80">
        <v>30</v>
      </c>
    </row>
    <row r="5" spans="1:9" ht="16.5" customHeight="1">
      <c r="A5" s="80">
        <f t="shared" si="0"/>
        <v>4</v>
      </c>
      <c r="B5" s="80">
        <f t="shared" si="1"/>
        <v>23</v>
      </c>
      <c r="C5" s="76" t="s">
        <v>97</v>
      </c>
      <c r="D5" s="103">
        <v>0.005393518518518519</v>
      </c>
      <c r="E5" s="103">
        <v>0.0052430555555555555</v>
      </c>
      <c r="F5" s="104">
        <v>-13</v>
      </c>
      <c r="G5" s="103">
        <v>0.00125</v>
      </c>
      <c r="H5" s="103">
        <f t="shared" si="2"/>
        <v>0.003993055555555555</v>
      </c>
      <c r="I5" s="80">
        <v>25</v>
      </c>
    </row>
    <row r="6" spans="1:9" ht="16.5" customHeight="1">
      <c r="A6" s="80">
        <f t="shared" si="0"/>
        <v>5</v>
      </c>
      <c r="B6" s="80">
        <f t="shared" si="1"/>
        <v>5</v>
      </c>
      <c r="C6" s="76" t="s">
        <v>31</v>
      </c>
      <c r="D6" s="103">
        <v>0.004652777777777777</v>
      </c>
      <c r="E6" s="103">
        <v>0.004513888888888889</v>
      </c>
      <c r="F6" s="104">
        <v>-12</v>
      </c>
      <c r="G6" s="103">
        <v>0.0005092592592592592</v>
      </c>
      <c r="H6" s="103">
        <f t="shared" si="2"/>
        <v>0.0040046296296296306</v>
      </c>
      <c r="I6" s="80">
        <v>24</v>
      </c>
    </row>
    <row r="7" spans="1:9" ht="16.5" customHeight="1">
      <c r="A7" s="80">
        <f t="shared" si="0"/>
        <v>6</v>
      </c>
      <c r="B7" s="80">
        <f t="shared" si="1"/>
        <v>5</v>
      </c>
      <c r="C7" s="76" t="s">
        <v>164</v>
      </c>
      <c r="D7" s="103">
        <v>0.00462962962962963</v>
      </c>
      <c r="E7" s="103">
        <v>0.004513888888888889</v>
      </c>
      <c r="F7" s="104">
        <v>-10</v>
      </c>
      <c r="G7" s="103">
        <v>0.00048611111111111104</v>
      </c>
      <c r="H7" s="103">
        <f t="shared" si="2"/>
        <v>0.0040277777777777786</v>
      </c>
      <c r="I7" s="80">
        <v>23</v>
      </c>
    </row>
    <row r="8" spans="1:9" ht="16.5" customHeight="1">
      <c r="A8" s="80">
        <f t="shared" si="0"/>
        <v>7</v>
      </c>
      <c r="B8" s="80">
        <f t="shared" si="1"/>
        <v>2</v>
      </c>
      <c r="C8" s="76" t="s">
        <v>35</v>
      </c>
      <c r="D8" s="103">
        <v>0.0043287037037037035</v>
      </c>
      <c r="E8" s="103">
        <v>0.004224537037037037</v>
      </c>
      <c r="F8" s="104">
        <v>-9</v>
      </c>
      <c r="G8" s="103">
        <v>0.00018518518518518518</v>
      </c>
      <c r="H8" s="103">
        <f t="shared" si="2"/>
        <v>0.004039351851851852</v>
      </c>
      <c r="I8" s="80">
        <v>22</v>
      </c>
    </row>
    <row r="9" spans="1:9" ht="16.5" customHeight="1">
      <c r="A9" s="80">
        <f t="shared" si="0"/>
        <v>8</v>
      </c>
      <c r="B9" s="80">
        <f t="shared" si="1"/>
        <v>8</v>
      </c>
      <c r="C9" s="76" t="s">
        <v>50</v>
      </c>
      <c r="D9" s="103">
        <v>0.00462962962962963</v>
      </c>
      <c r="E9" s="103">
        <v>0.004548611111111111</v>
      </c>
      <c r="F9" s="104">
        <v>-7</v>
      </c>
      <c r="G9" s="103">
        <v>0.00048611111111111104</v>
      </c>
      <c r="H9" s="103">
        <f t="shared" si="2"/>
        <v>0.0040625</v>
      </c>
      <c r="I9" s="80">
        <v>21</v>
      </c>
    </row>
    <row r="10" spans="1:9" ht="16.5" customHeight="1">
      <c r="A10" s="80">
        <f t="shared" si="0"/>
        <v>9</v>
      </c>
      <c r="B10" s="80">
        <f t="shared" si="1"/>
        <v>5</v>
      </c>
      <c r="C10" s="76" t="s">
        <v>155</v>
      </c>
      <c r="D10" s="103">
        <v>0.004583333333333333</v>
      </c>
      <c r="E10" s="103">
        <v>0.004513888888888889</v>
      </c>
      <c r="F10" s="104">
        <v>-6</v>
      </c>
      <c r="G10" s="103">
        <v>0.0004398148148148148</v>
      </c>
      <c r="H10" s="103">
        <f t="shared" si="2"/>
        <v>0.004074074074074075</v>
      </c>
      <c r="I10" s="80">
        <v>20</v>
      </c>
    </row>
    <row r="11" spans="1:9" ht="16.5" customHeight="1">
      <c r="A11" s="80">
        <f t="shared" si="0"/>
        <v>9</v>
      </c>
      <c r="B11" s="80">
        <f t="shared" si="1"/>
        <v>11</v>
      </c>
      <c r="C11" s="76" t="s">
        <v>25</v>
      </c>
      <c r="D11" s="103">
        <v>0.00474537037037037</v>
      </c>
      <c r="E11" s="103">
        <v>0.004675925925925926</v>
      </c>
      <c r="F11" s="104">
        <v>-6</v>
      </c>
      <c r="G11" s="103">
        <v>0.0006018518518518519</v>
      </c>
      <c r="H11" s="103">
        <f t="shared" si="2"/>
        <v>0.004074074074074075</v>
      </c>
      <c r="I11" s="80">
        <v>20</v>
      </c>
    </row>
    <row r="12" spans="1:9" ht="16.5" customHeight="1">
      <c r="A12" s="80">
        <f t="shared" si="0"/>
        <v>11</v>
      </c>
      <c r="B12" s="80">
        <f t="shared" si="1"/>
        <v>4</v>
      </c>
      <c r="C12" s="76" t="s">
        <v>23</v>
      </c>
      <c r="D12" s="103">
        <v>0.004513888888888889</v>
      </c>
      <c r="E12" s="103">
        <v>0.004467592592592593</v>
      </c>
      <c r="F12" s="104">
        <v>-4</v>
      </c>
      <c r="G12" s="103">
        <v>0.00037037037037037035</v>
      </c>
      <c r="H12" s="103">
        <f t="shared" si="2"/>
        <v>0.004097222222222223</v>
      </c>
      <c r="I12" s="80">
        <v>18</v>
      </c>
    </row>
    <row r="13" spans="1:9" ht="16.5" customHeight="1">
      <c r="A13" s="80">
        <f t="shared" si="0"/>
        <v>12</v>
      </c>
      <c r="B13" s="80">
        <f t="shared" si="1"/>
        <v>1</v>
      </c>
      <c r="C13" s="76" t="s">
        <v>22</v>
      </c>
      <c r="D13" s="103">
        <v>0.004143518518518519</v>
      </c>
      <c r="E13" s="103">
        <v>0.004108796296296297</v>
      </c>
      <c r="F13" s="104">
        <v>-3</v>
      </c>
      <c r="G13" s="103">
        <v>0</v>
      </c>
      <c r="H13" s="103">
        <f t="shared" si="2"/>
        <v>0.004108796296296297</v>
      </c>
      <c r="I13" s="80">
        <v>17</v>
      </c>
    </row>
    <row r="14" spans="1:9" ht="16.5" customHeight="1">
      <c r="A14" s="80">
        <f t="shared" si="0"/>
        <v>13</v>
      </c>
      <c r="B14" s="80">
        <f t="shared" si="1"/>
        <v>3</v>
      </c>
      <c r="C14" s="76" t="s">
        <v>17</v>
      </c>
      <c r="D14" s="103">
        <v>0.004398148148148148</v>
      </c>
      <c r="E14" s="103">
        <v>0.0043749999999999995</v>
      </c>
      <c r="F14" s="104">
        <v>-2</v>
      </c>
      <c r="G14" s="103">
        <v>0.0002546296296296296</v>
      </c>
      <c r="H14" s="103">
        <f t="shared" si="2"/>
        <v>0.00412037037037037</v>
      </c>
      <c r="I14" s="80">
        <v>16</v>
      </c>
    </row>
    <row r="15" spans="1:9" ht="16.5" customHeight="1">
      <c r="A15" s="80">
        <f t="shared" si="0"/>
        <v>14</v>
      </c>
      <c r="B15" s="80">
        <f t="shared" si="1"/>
        <v>14</v>
      </c>
      <c r="C15" s="76" t="s">
        <v>5</v>
      </c>
      <c r="D15" s="103">
        <v>0.00474537037037037</v>
      </c>
      <c r="E15" s="103">
        <v>0.004756944444444445</v>
      </c>
      <c r="F15" s="105">
        <v>1</v>
      </c>
      <c r="G15" s="103">
        <v>0.0006018518518518519</v>
      </c>
      <c r="H15" s="103">
        <f t="shared" si="2"/>
        <v>0.004155092592592593</v>
      </c>
      <c r="I15" s="80">
        <v>15</v>
      </c>
    </row>
    <row r="16" spans="1:9" ht="16.5" customHeight="1">
      <c r="A16" s="80">
        <f t="shared" si="0"/>
        <v>15</v>
      </c>
      <c r="B16" s="80">
        <f t="shared" si="1"/>
        <v>9</v>
      </c>
      <c r="C16" s="76" t="s">
        <v>11</v>
      </c>
      <c r="D16" s="103">
        <v>0.0045370370370370365</v>
      </c>
      <c r="E16" s="103">
        <v>0.004560185185185185</v>
      </c>
      <c r="F16" s="105">
        <v>2</v>
      </c>
      <c r="G16" s="103">
        <v>0.0003935185185185185</v>
      </c>
      <c r="H16" s="103">
        <f t="shared" si="2"/>
        <v>0.004166666666666667</v>
      </c>
      <c r="I16" s="80">
        <v>14</v>
      </c>
    </row>
    <row r="17" spans="1:9" ht="16.5" customHeight="1">
      <c r="A17" s="80">
        <f t="shared" si="0"/>
        <v>16</v>
      </c>
      <c r="B17" s="80">
        <f t="shared" si="1"/>
        <v>16</v>
      </c>
      <c r="C17" s="76" t="s">
        <v>172</v>
      </c>
      <c r="D17" s="103">
        <v>0.004768518518518518</v>
      </c>
      <c r="E17" s="103">
        <v>0.004803240740740741</v>
      </c>
      <c r="F17" s="105">
        <v>3</v>
      </c>
      <c r="G17" s="103">
        <v>0.000625</v>
      </c>
      <c r="H17" s="103">
        <f t="shared" si="2"/>
        <v>0.004178240740740741</v>
      </c>
      <c r="I17" s="80">
        <v>13</v>
      </c>
    </row>
    <row r="18" spans="1:9" ht="16.5" customHeight="1">
      <c r="A18" s="80">
        <f t="shared" si="0"/>
        <v>16</v>
      </c>
      <c r="B18" s="80">
        <f t="shared" si="1"/>
        <v>24</v>
      </c>
      <c r="C18" s="76" t="s">
        <v>101</v>
      </c>
      <c r="D18" s="103">
        <v>0.005601851851851852</v>
      </c>
      <c r="E18" s="103">
        <v>0.005636574074074074</v>
      </c>
      <c r="F18" s="105">
        <v>3</v>
      </c>
      <c r="G18" s="103">
        <v>0.0014583333333333334</v>
      </c>
      <c r="H18" s="103">
        <f t="shared" si="2"/>
        <v>0.004178240740740741</v>
      </c>
      <c r="I18" s="80">
        <v>13</v>
      </c>
    </row>
    <row r="19" spans="1:12" ht="16.5" customHeight="1">
      <c r="A19" s="80">
        <f t="shared" si="0"/>
        <v>18</v>
      </c>
      <c r="B19" s="80">
        <f t="shared" si="1"/>
        <v>22</v>
      </c>
      <c r="C19" s="76" t="s">
        <v>51</v>
      </c>
      <c r="D19" s="103">
        <v>0.005023148148148148</v>
      </c>
      <c r="E19" s="103">
        <v>0.005069444444444444</v>
      </c>
      <c r="F19" s="105">
        <v>4</v>
      </c>
      <c r="G19" s="106">
        <v>0.0008796296296296296</v>
      </c>
      <c r="H19" s="103">
        <f t="shared" si="2"/>
        <v>0.004189814814814815</v>
      </c>
      <c r="I19" s="80">
        <v>11</v>
      </c>
      <c r="L19" s="17"/>
    </row>
    <row r="20" spans="1:9" ht="16.5" customHeight="1">
      <c r="A20" s="80">
        <f t="shared" si="0"/>
        <v>19</v>
      </c>
      <c r="B20" s="80">
        <f t="shared" si="1"/>
        <v>13</v>
      </c>
      <c r="C20" s="76" t="s">
        <v>173</v>
      </c>
      <c r="D20" s="103">
        <v>0.004606481481481481</v>
      </c>
      <c r="E20" s="103">
        <v>0.0046875</v>
      </c>
      <c r="F20" s="105">
        <v>7</v>
      </c>
      <c r="G20" s="103">
        <v>0.0004629629629629629</v>
      </c>
      <c r="H20" s="103">
        <f t="shared" si="2"/>
        <v>0.004224537037037037</v>
      </c>
      <c r="I20" s="80">
        <v>10</v>
      </c>
    </row>
    <row r="21" spans="1:9" ht="16.5" customHeight="1">
      <c r="A21" s="80">
        <f t="shared" si="0"/>
        <v>20</v>
      </c>
      <c r="B21" s="80">
        <f t="shared" si="1"/>
        <v>15</v>
      </c>
      <c r="C21" s="76" t="s">
        <v>174</v>
      </c>
      <c r="D21" s="103">
        <v>0.004652777777777777</v>
      </c>
      <c r="E21" s="103">
        <v>0.004780092592592592</v>
      </c>
      <c r="F21" s="105">
        <v>11</v>
      </c>
      <c r="G21" s="103">
        <v>0.0005092592592592592</v>
      </c>
      <c r="H21" s="103">
        <f t="shared" si="2"/>
        <v>0.004270833333333333</v>
      </c>
      <c r="I21" s="80">
        <v>9</v>
      </c>
    </row>
    <row r="22" spans="1:9" ht="16.5" customHeight="1">
      <c r="A22" s="80">
        <f t="shared" si="0"/>
        <v>21</v>
      </c>
      <c r="B22" s="80">
        <f t="shared" si="1"/>
        <v>20</v>
      </c>
      <c r="C22" s="76" t="s">
        <v>175</v>
      </c>
      <c r="D22" s="103">
        <v>0.004884259259259259</v>
      </c>
      <c r="E22" s="103">
        <v>0.0050347222222222225</v>
      </c>
      <c r="F22" s="105">
        <v>13</v>
      </c>
      <c r="G22" s="103">
        <v>0.0007407407407407407</v>
      </c>
      <c r="H22" s="103">
        <f t="shared" si="2"/>
        <v>0.004293981481481482</v>
      </c>
      <c r="I22" s="80">
        <v>8</v>
      </c>
    </row>
    <row r="23" spans="1:9" ht="16.5" customHeight="1">
      <c r="A23" s="80">
        <f t="shared" si="0"/>
        <v>22</v>
      </c>
      <c r="B23" s="80">
        <f t="shared" si="1"/>
        <v>17</v>
      </c>
      <c r="C23" s="76" t="s">
        <v>6</v>
      </c>
      <c r="D23" s="103">
        <v>0.004675925925925926</v>
      </c>
      <c r="E23" s="103">
        <v>0.004872685185185186</v>
      </c>
      <c r="F23" s="105">
        <v>17</v>
      </c>
      <c r="G23" s="103">
        <v>0.0005324074074074074</v>
      </c>
      <c r="H23" s="103">
        <f t="shared" si="2"/>
        <v>0.004340277777777778</v>
      </c>
      <c r="I23" s="80">
        <v>7</v>
      </c>
    </row>
    <row r="24" spans="1:9" ht="16.5" customHeight="1">
      <c r="A24" s="80">
        <f t="shared" si="0"/>
        <v>23</v>
      </c>
      <c r="B24" s="80">
        <f t="shared" si="1"/>
        <v>11</v>
      </c>
      <c r="C24" s="76" t="s">
        <v>18</v>
      </c>
      <c r="D24" s="103">
        <v>0.004467592592592593</v>
      </c>
      <c r="E24" s="103">
        <v>0.004675925925925926</v>
      </c>
      <c r="F24" s="105">
        <v>18</v>
      </c>
      <c r="G24" s="103">
        <v>0.00032407407407407406</v>
      </c>
      <c r="H24" s="103">
        <f t="shared" si="2"/>
        <v>0.004351851851851852</v>
      </c>
      <c r="I24" s="80">
        <v>6</v>
      </c>
    </row>
    <row r="25" spans="1:9" ht="16.5" customHeight="1">
      <c r="A25" s="80">
        <f t="shared" si="0"/>
        <v>24</v>
      </c>
      <c r="B25" s="80">
        <f t="shared" si="1"/>
        <v>21</v>
      </c>
      <c r="C25" s="76" t="s">
        <v>43</v>
      </c>
      <c r="D25" s="103">
        <v>0.004699074074074074</v>
      </c>
      <c r="E25" s="103">
        <v>0.005046296296296296</v>
      </c>
      <c r="F25" s="105">
        <v>30</v>
      </c>
      <c r="G25" s="103">
        <v>0.0005555555555555556</v>
      </c>
      <c r="H25" s="103">
        <f t="shared" si="2"/>
        <v>0.0044907407407407405</v>
      </c>
      <c r="I25" s="80">
        <v>5</v>
      </c>
    </row>
    <row r="26" spans="1:9" ht="16.5" customHeight="1">
      <c r="A26" s="80">
        <f t="shared" si="0"/>
        <v>25</v>
      </c>
      <c r="B26" s="80">
        <f t="shared" si="1"/>
        <v>26</v>
      </c>
      <c r="C26" s="76" t="s">
        <v>176</v>
      </c>
      <c r="D26" s="103">
        <v>0.005439814814814815</v>
      </c>
      <c r="E26" s="103">
        <v>0.005810185185185186</v>
      </c>
      <c r="F26" s="105">
        <v>32</v>
      </c>
      <c r="G26" s="103">
        <v>0.0012962962962962963</v>
      </c>
      <c r="H26" s="103">
        <f t="shared" si="2"/>
        <v>0.004513888888888889</v>
      </c>
      <c r="I26" s="80">
        <v>4</v>
      </c>
    </row>
    <row r="27" spans="1:9" ht="16.5" customHeight="1">
      <c r="A27" s="80">
        <f t="shared" si="0"/>
        <v>26</v>
      </c>
      <c r="B27" s="80">
        <f t="shared" si="1"/>
        <v>25</v>
      </c>
      <c r="C27" s="76" t="s">
        <v>46</v>
      </c>
      <c r="D27" s="103">
        <v>0.00525462962962963</v>
      </c>
      <c r="E27" s="103">
        <v>0.005648148148148148</v>
      </c>
      <c r="F27" s="105">
        <v>34</v>
      </c>
      <c r="G27" s="103">
        <v>0.0011111111111111111</v>
      </c>
      <c r="H27" s="103">
        <f t="shared" si="2"/>
        <v>0.0045370370370370365</v>
      </c>
      <c r="I27" s="80">
        <v>3</v>
      </c>
    </row>
    <row r="28" spans="1:9" ht="16.5" customHeight="1">
      <c r="A28" s="80">
        <f t="shared" si="0"/>
        <v>27</v>
      </c>
      <c r="B28" s="80">
        <f t="shared" si="1"/>
        <v>27</v>
      </c>
      <c r="C28" s="76" t="s">
        <v>177</v>
      </c>
      <c r="D28" s="103">
        <v>0.005787037037037038</v>
      </c>
      <c r="E28" s="103">
        <v>0.006215277777777777</v>
      </c>
      <c r="F28" s="105">
        <v>37</v>
      </c>
      <c r="G28" s="103">
        <v>0.0016435185185185183</v>
      </c>
      <c r="H28" s="103">
        <f t="shared" si="2"/>
        <v>0.004571759259259259</v>
      </c>
      <c r="I28" s="80">
        <v>2</v>
      </c>
    </row>
    <row r="29" spans="1:9" ht="12.75">
      <c r="A29" s="107"/>
      <c r="B29" s="107"/>
      <c r="C29" s="107"/>
      <c r="D29" s="107"/>
      <c r="E29" s="107"/>
      <c r="F29" s="107"/>
      <c r="G29" s="107"/>
      <c r="H29" s="107"/>
      <c r="I29" s="107"/>
    </row>
    <row r="30" spans="1:9" ht="12.75">
      <c r="A30" s="80"/>
      <c r="B30" s="80"/>
      <c r="C30" s="76" t="s">
        <v>178</v>
      </c>
      <c r="D30" s="103"/>
      <c r="E30" s="103">
        <v>0.004895833333333333</v>
      </c>
      <c r="F30" s="103"/>
      <c r="G30" s="108" t="s">
        <v>179</v>
      </c>
      <c r="H30" s="103"/>
      <c r="I30" s="80"/>
    </row>
    <row r="31" ht="5.25" customHeight="1"/>
    <row r="32" ht="12.75">
      <c r="A32" s="17" t="s">
        <v>79</v>
      </c>
    </row>
    <row r="33" ht="12.75">
      <c r="A33" s="17" t="s">
        <v>94</v>
      </c>
    </row>
    <row r="34" ht="12.75">
      <c r="A34" s="17" t="s">
        <v>10</v>
      </c>
    </row>
    <row r="35" ht="12.75">
      <c r="A35" t="s">
        <v>45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C4" sqref="C4"/>
    </sheetView>
  </sheetViews>
  <sheetFormatPr defaultColWidth="9.140625" defaultRowHeight="12.75"/>
  <cols>
    <col min="2" max="2" width="9.57421875" style="0" customWidth="1"/>
    <col min="3" max="3" width="9.7109375" style="0" bestFit="1" customWidth="1"/>
  </cols>
  <sheetData>
    <row r="1" spans="1:5" ht="25.5">
      <c r="A1" s="56" t="s">
        <v>213</v>
      </c>
      <c r="B1" s="116" t="s">
        <v>58</v>
      </c>
      <c r="C1" s="116"/>
      <c r="D1" s="55" t="s">
        <v>60</v>
      </c>
      <c r="E1" s="56" t="s">
        <v>62</v>
      </c>
    </row>
    <row r="2" spans="1:5" ht="12.75">
      <c r="A2" s="12">
        <v>1</v>
      </c>
      <c r="B2" s="57" t="s">
        <v>180</v>
      </c>
      <c r="C2" s="57" t="s">
        <v>181</v>
      </c>
      <c r="D2" s="72">
        <v>0.022685185185185183</v>
      </c>
      <c r="E2" s="12">
        <v>40</v>
      </c>
    </row>
    <row r="3" spans="1:5" ht="12.75">
      <c r="A3" s="12">
        <v>2</v>
      </c>
      <c r="B3" s="57" t="s">
        <v>182</v>
      </c>
      <c r="C3" s="57" t="s">
        <v>183</v>
      </c>
      <c r="D3" s="72">
        <v>0.02314814814814815</v>
      </c>
      <c r="E3" s="12">
        <v>35</v>
      </c>
    </row>
    <row r="4" spans="1:5" ht="12.75">
      <c r="A4" s="12">
        <v>3</v>
      </c>
      <c r="B4" s="57" t="s">
        <v>184</v>
      </c>
      <c r="C4" s="57" t="s">
        <v>185</v>
      </c>
      <c r="D4" s="72">
        <v>0.023344907407407408</v>
      </c>
      <c r="E4" s="12">
        <v>30</v>
      </c>
    </row>
    <row r="5" spans="1:5" ht="12.75">
      <c r="A5" s="12">
        <v>4</v>
      </c>
      <c r="B5" s="57" t="s">
        <v>186</v>
      </c>
      <c r="C5" s="57" t="s">
        <v>181</v>
      </c>
      <c r="D5" s="72">
        <v>0.023576388888888893</v>
      </c>
      <c r="E5" s="12">
        <v>25</v>
      </c>
    </row>
    <row r="6" spans="1:5" ht="12.75">
      <c r="A6" s="12">
        <v>5</v>
      </c>
      <c r="B6" s="58" t="s">
        <v>187</v>
      </c>
      <c r="C6" s="58" t="s">
        <v>188</v>
      </c>
      <c r="D6" s="72">
        <v>0.023761574074074074</v>
      </c>
      <c r="E6" s="12">
        <v>24</v>
      </c>
    </row>
    <row r="7" spans="1:5" ht="12.75">
      <c r="A7" s="12">
        <v>6</v>
      </c>
      <c r="B7" s="57" t="s">
        <v>189</v>
      </c>
      <c r="C7" s="57" t="s">
        <v>190</v>
      </c>
      <c r="D7" s="72">
        <v>0.02378472222222222</v>
      </c>
      <c r="E7" s="12">
        <v>23</v>
      </c>
    </row>
    <row r="8" spans="1:5" ht="12.75">
      <c r="A8" s="12">
        <v>7</v>
      </c>
      <c r="B8" s="58" t="s">
        <v>152</v>
      </c>
      <c r="C8" s="58" t="s">
        <v>153</v>
      </c>
      <c r="D8" s="72">
        <v>0.024039351851851853</v>
      </c>
      <c r="E8" s="12">
        <v>22</v>
      </c>
    </row>
    <row r="9" spans="1:5" ht="12.75">
      <c r="A9" s="12">
        <v>8</v>
      </c>
      <c r="B9" s="58" t="s">
        <v>132</v>
      </c>
      <c r="C9" s="58" t="s">
        <v>191</v>
      </c>
      <c r="D9" s="72">
        <v>0.0241087962962963</v>
      </c>
      <c r="E9" s="12">
        <v>21</v>
      </c>
    </row>
    <row r="10" spans="1:5" ht="12.75">
      <c r="A10" s="12">
        <v>9</v>
      </c>
      <c r="B10" s="110" t="s">
        <v>180</v>
      </c>
      <c r="C10" s="59" t="s">
        <v>192</v>
      </c>
      <c r="D10" s="72">
        <v>0.024166666666666666</v>
      </c>
      <c r="E10" s="12">
        <v>20</v>
      </c>
    </row>
    <row r="11" spans="1:5" ht="12.75">
      <c r="A11" s="12">
        <v>10</v>
      </c>
      <c r="B11" s="58" t="s">
        <v>142</v>
      </c>
      <c r="C11" s="58" t="s">
        <v>143</v>
      </c>
      <c r="D11" s="72">
        <v>0.02460648148148148</v>
      </c>
      <c r="E11" s="12">
        <v>19</v>
      </c>
    </row>
    <row r="12" spans="1:5" ht="12.75">
      <c r="A12" s="12">
        <v>11</v>
      </c>
      <c r="B12" s="57" t="s">
        <v>193</v>
      </c>
      <c r="C12" s="57" t="s">
        <v>194</v>
      </c>
      <c r="D12" s="72">
        <v>0.02476851851851852</v>
      </c>
      <c r="E12" s="12">
        <v>18</v>
      </c>
    </row>
    <row r="13" spans="1:5" ht="12.75">
      <c r="A13" s="12">
        <v>12</v>
      </c>
      <c r="B13" s="58" t="s">
        <v>134</v>
      </c>
      <c r="C13" s="58" t="s">
        <v>135</v>
      </c>
      <c r="D13" s="72">
        <v>0.024895833333333336</v>
      </c>
      <c r="E13" s="12">
        <v>17</v>
      </c>
    </row>
    <row r="14" spans="1:5" ht="12.75">
      <c r="A14" s="12">
        <v>13</v>
      </c>
      <c r="B14" s="58" t="s">
        <v>150</v>
      </c>
      <c r="C14" s="58" t="s">
        <v>151</v>
      </c>
      <c r="D14" s="72">
        <v>0.02511574074074074</v>
      </c>
      <c r="E14" s="12">
        <v>16</v>
      </c>
    </row>
    <row r="15" spans="1:5" ht="12.75">
      <c r="A15" s="12">
        <v>14</v>
      </c>
      <c r="B15" s="58" t="s">
        <v>195</v>
      </c>
      <c r="C15" s="58" t="s">
        <v>196</v>
      </c>
      <c r="D15" s="72">
        <v>0.02512731481481481</v>
      </c>
      <c r="E15" s="12">
        <v>15</v>
      </c>
    </row>
    <row r="16" spans="1:5" ht="12.75">
      <c r="A16" s="12">
        <v>15</v>
      </c>
      <c r="B16" s="58" t="s">
        <v>148</v>
      </c>
      <c r="C16" s="58" t="s">
        <v>149</v>
      </c>
      <c r="D16" s="72">
        <v>0.02539351851851852</v>
      </c>
      <c r="E16" s="12">
        <v>14</v>
      </c>
    </row>
    <row r="17" spans="1:5" ht="12.75">
      <c r="A17" s="12">
        <v>16</v>
      </c>
      <c r="B17" s="58" t="s">
        <v>144</v>
      </c>
      <c r="C17" s="58" t="s">
        <v>145</v>
      </c>
      <c r="D17" s="72">
        <v>0.025416666666666667</v>
      </c>
      <c r="E17" s="12">
        <v>13</v>
      </c>
    </row>
    <row r="18" spans="1:5" ht="12.75">
      <c r="A18" s="12">
        <v>17</v>
      </c>
      <c r="B18" s="58" t="s">
        <v>197</v>
      </c>
      <c r="C18" s="58" t="s">
        <v>198</v>
      </c>
      <c r="D18" s="72">
        <v>0.025416666666666667</v>
      </c>
      <c r="E18" s="12">
        <v>12</v>
      </c>
    </row>
    <row r="19" spans="1:5" ht="12.75">
      <c r="A19" s="12">
        <v>18</v>
      </c>
      <c r="B19" s="58" t="s">
        <v>134</v>
      </c>
      <c r="C19" s="58" t="s">
        <v>199</v>
      </c>
      <c r="D19" s="72">
        <v>0.025451388888888888</v>
      </c>
      <c r="E19" s="12">
        <v>11</v>
      </c>
    </row>
    <row r="20" spans="1:5" ht="12.75">
      <c r="A20" s="12">
        <v>19</v>
      </c>
      <c r="B20" s="57" t="s">
        <v>132</v>
      </c>
      <c r="C20" s="57" t="s">
        <v>154</v>
      </c>
      <c r="D20" s="72">
        <v>0.025590277777777778</v>
      </c>
      <c r="E20" s="12">
        <v>10</v>
      </c>
    </row>
    <row r="21" spans="1:5" ht="12.75">
      <c r="A21" s="12">
        <v>20</v>
      </c>
      <c r="B21" s="57" t="s">
        <v>136</v>
      </c>
      <c r="C21" s="57" t="s">
        <v>137</v>
      </c>
      <c r="D21" s="72">
        <v>0.025775462962962962</v>
      </c>
      <c r="E21" s="12">
        <v>9</v>
      </c>
    </row>
    <row r="22" spans="1:5" ht="12.75">
      <c r="A22" s="12">
        <v>21</v>
      </c>
      <c r="B22" s="57" t="s">
        <v>128</v>
      </c>
      <c r="C22" s="57" t="s">
        <v>129</v>
      </c>
      <c r="D22" s="72">
        <v>0.025810185185185183</v>
      </c>
      <c r="E22" s="12">
        <v>8</v>
      </c>
    </row>
    <row r="23" spans="1:5" ht="12.75">
      <c r="A23" s="12">
        <v>22</v>
      </c>
      <c r="B23" s="58" t="s">
        <v>130</v>
      </c>
      <c r="C23" s="58" t="s">
        <v>131</v>
      </c>
      <c r="D23" s="72">
        <v>0.025995370370370367</v>
      </c>
      <c r="E23" s="12">
        <v>7</v>
      </c>
    </row>
    <row r="24" spans="1:5" ht="12.75">
      <c r="A24" s="12">
        <v>23</v>
      </c>
      <c r="B24" s="57" t="s">
        <v>132</v>
      </c>
      <c r="C24" s="57" t="s">
        <v>133</v>
      </c>
      <c r="D24" s="72">
        <v>0.026168981481481477</v>
      </c>
      <c r="E24" s="12">
        <v>6</v>
      </c>
    </row>
    <row r="25" spans="1:5" ht="12.75">
      <c r="A25" s="12">
        <v>24</v>
      </c>
      <c r="B25" s="58" t="s">
        <v>200</v>
      </c>
      <c r="C25" s="58" t="s">
        <v>201</v>
      </c>
      <c r="D25" s="72">
        <v>0.02631944444444444</v>
      </c>
      <c r="E25" s="12">
        <v>5</v>
      </c>
    </row>
    <row r="26" spans="1:5" ht="12.75">
      <c r="A26" s="12">
        <v>25</v>
      </c>
      <c r="B26" s="60" t="s">
        <v>138</v>
      </c>
      <c r="C26" s="57" t="s">
        <v>139</v>
      </c>
      <c r="D26" s="72">
        <v>0.026363425925925926</v>
      </c>
      <c r="E26" s="12">
        <v>4</v>
      </c>
    </row>
    <row r="27" spans="1:5" ht="12.75">
      <c r="A27" s="12">
        <v>26</v>
      </c>
      <c r="B27" s="60" t="s">
        <v>202</v>
      </c>
      <c r="C27" s="57" t="s">
        <v>203</v>
      </c>
      <c r="D27" s="72">
        <v>0.026539351851851852</v>
      </c>
      <c r="E27" s="12">
        <v>3</v>
      </c>
    </row>
    <row r="28" spans="1:5" ht="12.75">
      <c r="A28" s="12">
        <v>27</v>
      </c>
      <c r="B28" s="60" t="s">
        <v>204</v>
      </c>
      <c r="C28" s="57" t="s">
        <v>205</v>
      </c>
      <c r="D28" s="72">
        <v>0.026608796296296297</v>
      </c>
      <c r="E28" s="12">
        <v>2</v>
      </c>
    </row>
    <row r="29" spans="1:5" ht="12.75">
      <c r="A29" s="12">
        <v>28</v>
      </c>
      <c r="B29" s="60" t="s">
        <v>126</v>
      </c>
      <c r="C29" s="57" t="s">
        <v>127</v>
      </c>
      <c r="D29" s="72">
        <v>0.026608796296296297</v>
      </c>
      <c r="E29" s="12">
        <v>1</v>
      </c>
    </row>
    <row r="30" spans="1:5" ht="12.75">
      <c r="A30" s="12">
        <v>29</v>
      </c>
      <c r="B30" s="60" t="s">
        <v>148</v>
      </c>
      <c r="C30" s="57" t="s">
        <v>141</v>
      </c>
      <c r="D30" s="72">
        <v>0.02666666666666667</v>
      </c>
      <c r="E30" s="12">
        <v>1</v>
      </c>
    </row>
    <row r="31" spans="1:5" ht="12.75">
      <c r="A31" s="12">
        <v>30</v>
      </c>
      <c r="B31" s="60" t="s">
        <v>206</v>
      </c>
      <c r="C31" s="57" t="s">
        <v>207</v>
      </c>
      <c r="D31" s="72">
        <v>0.02694444444444444</v>
      </c>
      <c r="E31" s="12">
        <v>1</v>
      </c>
    </row>
    <row r="32" spans="1:5" ht="12.75">
      <c r="A32" s="12">
        <v>31</v>
      </c>
      <c r="B32" s="60" t="s">
        <v>124</v>
      </c>
      <c r="C32" s="57" t="s">
        <v>125</v>
      </c>
      <c r="D32" s="72">
        <v>0.028125</v>
      </c>
      <c r="E32" s="12">
        <v>1</v>
      </c>
    </row>
    <row r="33" spans="1:5" ht="12.75">
      <c r="A33" s="12">
        <v>32</v>
      </c>
      <c r="B33" s="60" t="s">
        <v>140</v>
      </c>
      <c r="C33" s="57" t="s">
        <v>141</v>
      </c>
      <c r="D33" s="72">
        <v>0.02836805555555556</v>
      </c>
      <c r="E33" s="12">
        <v>1</v>
      </c>
    </row>
    <row r="34" spans="1:5" ht="12.75">
      <c r="A34" s="12">
        <v>33</v>
      </c>
      <c r="B34" s="60" t="s">
        <v>208</v>
      </c>
      <c r="C34" s="57" t="s">
        <v>209</v>
      </c>
      <c r="D34" s="72">
        <v>0.029155092592592594</v>
      </c>
      <c r="E34" s="12">
        <v>1</v>
      </c>
    </row>
    <row r="35" spans="1:5" ht="12.75">
      <c r="A35" s="12">
        <v>34</v>
      </c>
      <c r="B35" s="60" t="s">
        <v>210</v>
      </c>
      <c r="C35" s="57" t="s">
        <v>211</v>
      </c>
      <c r="D35" s="72">
        <v>0.030416666666666665</v>
      </c>
      <c r="E35" s="12">
        <v>1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26" sqref="A26:B27"/>
    </sheetView>
  </sheetViews>
  <sheetFormatPr defaultColWidth="9.140625" defaultRowHeight="12.75"/>
  <cols>
    <col min="1" max="1" width="10.57421875" style="0" customWidth="1"/>
    <col min="2" max="2" width="9.8515625" style="0" customWidth="1"/>
    <col min="3" max="3" width="20.00390625" style="0" customWidth="1"/>
    <col min="4" max="4" width="10.57421875" style="0" customWidth="1"/>
  </cols>
  <sheetData>
    <row r="1" spans="1:8" ht="25.5">
      <c r="A1" s="8" t="s">
        <v>56</v>
      </c>
      <c r="B1" s="8" t="s">
        <v>57</v>
      </c>
      <c r="C1" s="109" t="s">
        <v>58</v>
      </c>
      <c r="D1" s="8" t="s">
        <v>74</v>
      </c>
      <c r="E1" s="77" t="s">
        <v>59</v>
      </c>
      <c r="F1" s="8" t="s">
        <v>73</v>
      </c>
      <c r="G1" s="8" t="s">
        <v>76</v>
      </c>
      <c r="H1" s="8" t="s">
        <v>75</v>
      </c>
    </row>
    <row r="2" spans="1:8" ht="16.5" customHeight="1">
      <c r="A2" s="78">
        <f>RANK(F2,$F$2:$F$23,1)</f>
        <v>1</v>
      </c>
      <c r="B2" s="79">
        <f>RANK(D2,$D$2:$D$23,1)</f>
        <v>3</v>
      </c>
      <c r="C2" s="76" t="s">
        <v>11</v>
      </c>
      <c r="D2" s="74">
        <f aca="true" t="shared" si="0" ref="D2:D19">+F2-E2</f>
        <v>0.013402777777777777</v>
      </c>
      <c r="E2" s="113">
        <v>0.002615740740740741</v>
      </c>
      <c r="F2" s="113">
        <v>0.01601851851851852</v>
      </c>
      <c r="G2" s="74"/>
      <c r="H2" s="80">
        <v>40</v>
      </c>
    </row>
    <row r="3" spans="1:8" ht="16.5" customHeight="1">
      <c r="A3" s="78">
        <f aca="true" t="shared" si="1" ref="A3:A23">RANK(F3,$F$2:$F$23,1)</f>
        <v>2</v>
      </c>
      <c r="B3" s="79">
        <f aca="true" t="shared" si="2" ref="B3:B23">RANK(D3,$D$2:$D$23,1)</f>
        <v>20</v>
      </c>
      <c r="C3" s="76" t="s">
        <v>45</v>
      </c>
      <c r="D3" s="74">
        <f t="shared" si="0"/>
        <v>0.01539351851851852</v>
      </c>
      <c r="E3" s="113">
        <v>0.0006944444444444445</v>
      </c>
      <c r="F3" s="113">
        <v>0.016087962962962964</v>
      </c>
      <c r="G3" s="74">
        <f>F3-F2</f>
        <v>6.944444444444489E-05</v>
      </c>
      <c r="H3" s="80">
        <v>35</v>
      </c>
    </row>
    <row r="4" spans="1:8" ht="16.5" customHeight="1">
      <c r="A4" s="78">
        <f t="shared" si="1"/>
        <v>3</v>
      </c>
      <c r="B4" s="79">
        <f t="shared" si="2"/>
        <v>9</v>
      </c>
      <c r="C4" s="62" t="s">
        <v>214</v>
      </c>
      <c r="D4" s="74">
        <f t="shared" si="0"/>
        <v>0.013854166666666666</v>
      </c>
      <c r="E4" s="113">
        <v>0.0022685185185185182</v>
      </c>
      <c r="F4" s="113">
        <v>0.016122685185185184</v>
      </c>
      <c r="G4" s="74">
        <f aca="true" t="shared" si="3" ref="G4:G19">F4-F3</f>
        <v>3.472222222222071E-05</v>
      </c>
      <c r="H4" s="80">
        <v>30</v>
      </c>
    </row>
    <row r="5" spans="1:8" ht="16.5" customHeight="1">
      <c r="A5" s="78">
        <f t="shared" si="1"/>
        <v>4</v>
      </c>
      <c r="B5" s="79">
        <f t="shared" si="2"/>
        <v>8</v>
      </c>
      <c r="C5" s="62" t="s">
        <v>9</v>
      </c>
      <c r="D5" s="74">
        <f t="shared" si="0"/>
        <v>0.013750000000000002</v>
      </c>
      <c r="E5" s="113">
        <v>0.002384259259259259</v>
      </c>
      <c r="F5" s="113">
        <v>0.01613425925925926</v>
      </c>
      <c r="G5" s="74">
        <f t="shared" si="3"/>
        <v>1.157407407407704E-05</v>
      </c>
      <c r="H5" s="80">
        <v>25</v>
      </c>
    </row>
    <row r="6" spans="1:8" ht="16.5" customHeight="1">
      <c r="A6" s="78">
        <f t="shared" si="1"/>
        <v>5</v>
      </c>
      <c r="B6" s="79">
        <f t="shared" si="2"/>
        <v>2</v>
      </c>
      <c r="C6" s="62" t="s">
        <v>17</v>
      </c>
      <c r="D6" s="74">
        <f t="shared" si="0"/>
        <v>0.012881944444444444</v>
      </c>
      <c r="E6" s="113">
        <v>0.003298611111111111</v>
      </c>
      <c r="F6" s="113">
        <v>0.016180555555555556</v>
      </c>
      <c r="G6" s="74">
        <f t="shared" si="3"/>
        <v>4.629629629629428E-05</v>
      </c>
      <c r="H6" s="80">
        <v>24</v>
      </c>
    </row>
    <row r="7" spans="1:8" ht="16.5" customHeight="1">
      <c r="A7" s="78">
        <f t="shared" si="1"/>
        <v>6</v>
      </c>
      <c r="B7" s="79">
        <f t="shared" si="2"/>
        <v>10</v>
      </c>
      <c r="C7" s="62" t="s">
        <v>50</v>
      </c>
      <c r="D7" s="74">
        <f t="shared" si="0"/>
        <v>0.013900462962962963</v>
      </c>
      <c r="E7" s="113">
        <v>0.0024305555555555556</v>
      </c>
      <c r="F7" s="113">
        <v>0.01633101851851852</v>
      </c>
      <c r="G7" s="74">
        <f t="shared" si="3"/>
        <v>0.00015046296296296335</v>
      </c>
      <c r="H7" s="80">
        <v>23</v>
      </c>
    </row>
    <row r="8" spans="1:8" ht="16.5" customHeight="1">
      <c r="A8" s="78">
        <f t="shared" si="1"/>
        <v>7</v>
      </c>
      <c r="B8" s="79">
        <f t="shared" si="2"/>
        <v>1</v>
      </c>
      <c r="C8" s="62" t="s">
        <v>35</v>
      </c>
      <c r="D8" s="74">
        <f t="shared" si="0"/>
        <v>0.012453703703703705</v>
      </c>
      <c r="E8" s="113">
        <v>0.003935185185185186</v>
      </c>
      <c r="F8" s="113">
        <v>0.01638888888888889</v>
      </c>
      <c r="G8" s="74">
        <f t="shared" si="3"/>
        <v>5.787037037037132E-05</v>
      </c>
      <c r="H8" s="80">
        <v>22</v>
      </c>
    </row>
    <row r="9" spans="1:8" ht="16.5" customHeight="1">
      <c r="A9" s="78">
        <f t="shared" si="1"/>
        <v>8</v>
      </c>
      <c r="B9" s="79">
        <f t="shared" si="2"/>
        <v>22</v>
      </c>
      <c r="C9" s="62" t="s">
        <v>110</v>
      </c>
      <c r="D9" s="74">
        <f t="shared" si="0"/>
        <v>0.016412037037037037</v>
      </c>
      <c r="E9" s="113">
        <v>0</v>
      </c>
      <c r="F9" s="113">
        <v>0.016412037037037037</v>
      </c>
      <c r="G9" s="74">
        <f t="shared" si="3"/>
        <v>2.314814814814714E-05</v>
      </c>
      <c r="H9" s="80">
        <v>21</v>
      </c>
    </row>
    <row r="10" spans="1:8" ht="16.5" customHeight="1">
      <c r="A10" s="78">
        <f t="shared" si="1"/>
        <v>9</v>
      </c>
      <c r="B10" s="79">
        <f t="shared" si="2"/>
        <v>11</v>
      </c>
      <c r="C10" s="62" t="s">
        <v>25</v>
      </c>
      <c r="D10" s="74">
        <f t="shared" si="0"/>
        <v>0.01415509259259259</v>
      </c>
      <c r="E10" s="113">
        <v>0.002314814814814815</v>
      </c>
      <c r="F10" s="113">
        <v>0.016469907407407405</v>
      </c>
      <c r="G10" s="74">
        <f t="shared" si="3"/>
        <v>5.787037037036785E-05</v>
      </c>
      <c r="H10" s="80">
        <v>20</v>
      </c>
    </row>
    <row r="11" spans="1:8" ht="16.5" customHeight="1">
      <c r="A11" s="78">
        <f t="shared" si="1"/>
        <v>10</v>
      </c>
      <c r="B11" s="79">
        <f t="shared" si="2"/>
        <v>4</v>
      </c>
      <c r="C11" s="63" t="s">
        <v>23</v>
      </c>
      <c r="D11" s="74">
        <f t="shared" si="0"/>
        <v>0.013472222222222222</v>
      </c>
      <c r="E11" s="113">
        <v>0.0030324074074074073</v>
      </c>
      <c r="F11" s="113">
        <v>0.01650462962962963</v>
      </c>
      <c r="G11" s="74">
        <f t="shared" si="3"/>
        <v>3.472222222222418E-05</v>
      </c>
      <c r="H11" s="80">
        <v>19</v>
      </c>
    </row>
    <row r="12" spans="1:8" ht="16.5" customHeight="1">
      <c r="A12" s="78">
        <f t="shared" si="1"/>
        <v>11</v>
      </c>
      <c r="B12" s="79">
        <f t="shared" si="2"/>
        <v>14</v>
      </c>
      <c r="C12" s="62" t="s">
        <v>212</v>
      </c>
      <c r="D12" s="74">
        <f t="shared" si="0"/>
        <v>0.014537037037037038</v>
      </c>
      <c r="E12" s="113">
        <v>0.0020370370370370373</v>
      </c>
      <c r="F12" s="113">
        <v>0.016574074074074074</v>
      </c>
      <c r="G12" s="74">
        <f t="shared" si="3"/>
        <v>6.944444444444489E-05</v>
      </c>
      <c r="H12" s="80">
        <v>18</v>
      </c>
    </row>
    <row r="13" spans="1:8" ht="16.5" customHeight="1">
      <c r="A13" s="78">
        <f t="shared" si="1"/>
        <v>12</v>
      </c>
      <c r="B13" s="79">
        <f t="shared" si="2"/>
        <v>6</v>
      </c>
      <c r="C13" s="63" t="s">
        <v>31</v>
      </c>
      <c r="D13" s="74">
        <f t="shared" si="0"/>
        <v>0.013692129629629629</v>
      </c>
      <c r="E13" s="113">
        <v>0.002893518518518519</v>
      </c>
      <c r="F13" s="113">
        <v>0.016585648148148148</v>
      </c>
      <c r="G13" s="74">
        <f t="shared" si="3"/>
        <v>1.157407407407357E-05</v>
      </c>
      <c r="H13" s="80">
        <v>17</v>
      </c>
    </row>
    <row r="14" spans="1:8" ht="16.5" customHeight="1">
      <c r="A14" s="78">
        <f t="shared" si="1"/>
        <v>13</v>
      </c>
      <c r="B14" s="79">
        <f t="shared" si="2"/>
        <v>13</v>
      </c>
      <c r="C14" s="62" t="s">
        <v>5</v>
      </c>
      <c r="D14" s="74">
        <f t="shared" si="0"/>
        <v>0.014363425925925925</v>
      </c>
      <c r="E14" s="113">
        <v>0.002314814814814815</v>
      </c>
      <c r="F14" s="113">
        <v>0.01667824074074074</v>
      </c>
      <c r="G14" s="74">
        <f t="shared" si="3"/>
        <v>9.259259259259203E-05</v>
      </c>
      <c r="H14" s="80">
        <v>16</v>
      </c>
    </row>
    <row r="15" spans="1:8" ht="16.5" customHeight="1">
      <c r="A15" s="78">
        <f t="shared" si="1"/>
        <v>14</v>
      </c>
      <c r="B15" s="79">
        <f t="shared" si="2"/>
        <v>17</v>
      </c>
      <c r="C15" s="62" t="s">
        <v>215</v>
      </c>
      <c r="D15" s="74">
        <f t="shared" si="0"/>
        <v>0.01466435185185185</v>
      </c>
      <c r="E15" s="113">
        <v>0.0020370370370370373</v>
      </c>
      <c r="F15" s="113">
        <v>0.016701388888888887</v>
      </c>
      <c r="G15" s="74">
        <f t="shared" si="3"/>
        <v>2.314814814814714E-05</v>
      </c>
      <c r="H15" s="80">
        <v>15</v>
      </c>
    </row>
    <row r="16" spans="1:8" ht="16.5" customHeight="1">
      <c r="A16" s="78">
        <f t="shared" si="1"/>
        <v>15</v>
      </c>
      <c r="B16" s="79">
        <f t="shared" si="2"/>
        <v>7</v>
      </c>
      <c r="C16" s="62" t="s">
        <v>86</v>
      </c>
      <c r="D16" s="74">
        <f t="shared" si="0"/>
        <v>0.013715277777777776</v>
      </c>
      <c r="E16" s="113">
        <v>0.003009259259259259</v>
      </c>
      <c r="F16" s="113">
        <v>0.016724537037037034</v>
      </c>
      <c r="G16" s="74">
        <f t="shared" si="3"/>
        <v>2.314814814814714E-05</v>
      </c>
      <c r="H16" s="80">
        <v>14</v>
      </c>
    </row>
    <row r="17" spans="1:8" ht="16.5" customHeight="1">
      <c r="A17" s="78">
        <f t="shared" si="1"/>
        <v>16</v>
      </c>
      <c r="B17" s="79">
        <f t="shared" si="2"/>
        <v>12</v>
      </c>
      <c r="C17" s="62" t="s">
        <v>112</v>
      </c>
      <c r="D17" s="74">
        <f t="shared" si="0"/>
        <v>0.014224537037037036</v>
      </c>
      <c r="E17" s="113">
        <v>0.002546296296296296</v>
      </c>
      <c r="F17" s="113">
        <v>0.016770833333333332</v>
      </c>
      <c r="G17" s="74">
        <f t="shared" si="3"/>
        <v>4.629629629629775E-05</v>
      </c>
      <c r="H17" s="80">
        <v>13</v>
      </c>
    </row>
    <row r="18" spans="1:8" ht="16.5" customHeight="1">
      <c r="A18" s="78">
        <f t="shared" si="1"/>
        <v>17</v>
      </c>
      <c r="B18" s="79">
        <f t="shared" si="2"/>
        <v>5</v>
      </c>
      <c r="C18" s="62" t="s">
        <v>71</v>
      </c>
      <c r="D18" s="74">
        <f t="shared" si="0"/>
        <v>0.013541666666666667</v>
      </c>
      <c r="E18" s="113">
        <v>0.0033333333333333335</v>
      </c>
      <c r="F18" s="113">
        <v>0.016875</v>
      </c>
      <c r="G18" s="74">
        <f t="shared" si="3"/>
        <v>0.00010416666666666907</v>
      </c>
      <c r="H18" s="80">
        <v>12</v>
      </c>
    </row>
    <row r="19" spans="1:8" ht="16.5" customHeight="1">
      <c r="A19" s="78">
        <f t="shared" si="1"/>
        <v>18</v>
      </c>
      <c r="B19" s="79">
        <f t="shared" si="2"/>
        <v>16</v>
      </c>
      <c r="C19" s="62" t="s">
        <v>108</v>
      </c>
      <c r="D19" s="74">
        <f t="shared" si="0"/>
        <v>0.014606481481481482</v>
      </c>
      <c r="E19" s="113">
        <v>0.002361111111111111</v>
      </c>
      <c r="F19" s="113">
        <v>0.016967592592592593</v>
      </c>
      <c r="G19" s="74">
        <f t="shared" si="3"/>
        <v>9.259259259259203E-05</v>
      </c>
      <c r="H19" s="80">
        <v>11</v>
      </c>
    </row>
    <row r="20" spans="1:8" ht="16.5" customHeight="1">
      <c r="A20" s="78">
        <f t="shared" si="1"/>
        <v>19</v>
      </c>
      <c r="B20" s="79">
        <f t="shared" si="2"/>
        <v>21</v>
      </c>
      <c r="C20" s="62" t="s">
        <v>97</v>
      </c>
      <c r="D20" s="74">
        <f>+F20-E20</f>
        <v>0.015949074074074074</v>
      </c>
      <c r="E20" s="113">
        <v>0.0010416666666666667</v>
      </c>
      <c r="F20" s="113">
        <v>0.01699074074074074</v>
      </c>
      <c r="G20" s="74">
        <f>F20-F19</f>
        <v>2.314814814814714E-05</v>
      </c>
      <c r="H20" s="80">
        <v>10</v>
      </c>
    </row>
    <row r="21" spans="1:8" ht="16.5" customHeight="1">
      <c r="A21" s="78">
        <f t="shared" si="1"/>
        <v>20</v>
      </c>
      <c r="B21" s="79">
        <f t="shared" si="2"/>
        <v>15</v>
      </c>
      <c r="C21" s="62" t="s">
        <v>12</v>
      </c>
      <c r="D21" s="74">
        <f>+F21-E21</f>
        <v>0.01457175925925926</v>
      </c>
      <c r="E21" s="113">
        <v>0.0024768518518518516</v>
      </c>
      <c r="F21" s="113">
        <v>0.01704861111111111</v>
      </c>
      <c r="G21" s="74">
        <f>F21-F20</f>
        <v>5.787037037037132E-05</v>
      </c>
      <c r="H21" s="80">
        <v>9</v>
      </c>
    </row>
    <row r="22" spans="1:8" ht="16.5" customHeight="1">
      <c r="A22" s="78">
        <f t="shared" si="1"/>
        <v>21</v>
      </c>
      <c r="B22" s="79">
        <f t="shared" si="2"/>
        <v>19</v>
      </c>
      <c r="C22" s="62" t="s">
        <v>28</v>
      </c>
      <c r="D22" s="74">
        <f>+F22-E22</f>
        <v>0.015370370370370371</v>
      </c>
      <c r="E22" s="113">
        <v>0.001736111111111111</v>
      </c>
      <c r="F22" s="113">
        <v>0.017106481481481483</v>
      </c>
      <c r="G22" s="74">
        <f>F22-F21</f>
        <v>5.787037037037132E-05</v>
      </c>
      <c r="H22" s="80">
        <v>8</v>
      </c>
    </row>
    <row r="23" spans="1:8" ht="16.5" customHeight="1">
      <c r="A23" s="78">
        <f t="shared" si="1"/>
        <v>22</v>
      </c>
      <c r="B23" s="79">
        <f t="shared" si="2"/>
        <v>18</v>
      </c>
      <c r="C23" s="62" t="s">
        <v>165</v>
      </c>
      <c r="D23" s="74">
        <f>+F23-E23</f>
        <v>0.015011574074074073</v>
      </c>
      <c r="E23" s="113">
        <v>0.0024074074074074076</v>
      </c>
      <c r="F23" s="113">
        <v>0.01741898148148148</v>
      </c>
      <c r="G23" s="74">
        <f>F23-F22</f>
        <v>0.0003124999999999968</v>
      </c>
      <c r="H23" s="80">
        <v>7</v>
      </c>
    </row>
    <row r="24" ht="12.75">
      <c r="G24" s="17"/>
    </row>
    <row r="25" ht="12.75">
      <c r="G25" s="17"/>
    </row>
    <row r="26" spans="1:7" ht="12.75">
      <c r="A26" s="17" t="s">
        <v>79</v>
      </c>
      <c r="B26" s="17" t="s">
        <v>219</v>
      </c>
      <c r="G26" s="17"/>
    </row>
    <row r="27" ht="12.75">
      <c r="B27" s="17" t="s">
        <v>216</v>
      </c>
    </row>
    <row r="28" ht="12.75">
      <c r="B28" s="17" t="s">
        <v>217</v>
      </c>
    </row>
    <row r="29" ht="12.75">
      <c r="B29" s="17" t="s">
        <v>218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5" width="10.7109375" style="0" customWidth="1"/>
  </cols>
  <sheetData>
    <row r="2" ht="12.75">
      <c r="A2" s="17" t="s">
        <v>224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1"/>
  <sheetViews>
    <sheetView zoomScale="85" zoomScaleNormal="85" zoomScalePageLayoutView="0" workbookViewId="0" topLeftCell="A1">
      <selection activeCell="B32" sqref="B32"/>
    </sheetView>
  </sheetViews>
  <sheetFormatPr defaultColWidth="9.140625" defaultRowHeight="12.75"/>
  <cols>
    <col min="1" max="1" width="10.140625" style="0" customWidth="1"/>
    <col min="3" max="3" width="16.140625" style="0" bestFit="1" customWidth="1"/>
    <col min="4" max="4" width="10.00390625" style="0" customWidth="1"/>
    <col min="5" max="7" width="9.7109375" style="0" customWidth="1"/>
  </cols>
  <sheetData>
    <row r="1" spans="1:8" ht="25.5">
      <c r="A1" s="8" t="s">
        <v>56</v>
      </c>
      <c r="B1" s="8" t="s">
        <v>57</v>
      </c>
      <c r="C1" s="112" t="s">
        <v>58</v>
      </c>
      <c r="D1" s="8" t="s">
        <v>74</v>
      </c>
      <c r="E1" s="61" t="s">
        <v>59</v>
      </c>
      <c r="F1" s="8" t="s">
        <v>73</v>
      </c>
      <c r="G1" s="8" t="s">
        <v>76</v>
      </c>
      <c r="H1" s="8" t="s">
        <v>75</v>
      </c>
    </row>
    <row r="2" spans="1:11" ht="15.75" customHeight="1">
      <c r="A2" s="78">
        <f>RANK(F2,$F$2:$F$27,1)</f>
        <v>1</v>
      </c>
      <c r="B2" s="79">
        <f>RANK(D2,$D$2:$D$27,1)</f>
        <v>23</v>
      </c>
      <c r="C2" s="62" t="s">
        <v>176</v>
      </c>
      <c r="D2" s="117">
        <v>0.6854166666666667</v>
      </c>
      <c r="E2" s="117">
        <v>0</v>
      </c>
      <c r="F2" s="117">
        <f aca="true" t="shared" si="0" ref="F2:F27">D2+E2</f>
        <v>0.6854166666666667</v>
      </c>
      <c r="G2" s="117"/>
      <c r="H2" s="80">
        <v>40</v>
      </c>
      <c r="K2" s="73"/>
    </row>
    <row r="3" spans="1:17" ht="15.75" customHeight="1">
      <c r="A3" s="78">
        <f aca="true" t="shared" si="1" ref="A3:A27">RANK(F3,$F$2:$F$27,1)</f>
        <v>2</v>
      </c>
      <c r="B3" s="79">
        <f aca="true" t="shared" si="2" ref="B3:B27">RANK(D3,$D$2:$D$27,1)</f>
        <v>9</v>
      </c>
      <c r="C3" s="62" t="s">
        <v>220</v>
      </c>
      <c r="D3" s="117">
        <v>0.5576388888888889</v>
      </c>
      <c r="E3" s="117">
        <v>0.14444444444444446</v>
      </c>
      <c r="F3" s="117">
        <f t="shared" si="0"/>
        <v>0.7020833333333334</v>
      </c>
      <c r="G3" s="117">
        <f>F3-F2</f>
        <v>0.01666666666666672</v>
      </c>
      <c r="H3" s="80">
        <v>35</v>
      </c>
      <c r="K3" s="73"/>
      <c r="M3" s="75"/>
      <c r="Q3" s="75"/>
    </row>
    <row r="4" spans="1:17" ht="15.75" customHeight="1">
      <c r="A4" s="78">
        <f t="shared" si="1"/>
        <v>3</v>
      </c>
      <c r="B4" s="79">
        <f t="shared" si="2"/>
        <v>14</v>
      </c>
      <c r="C4" s="62" t="s">
        <v>43</v>
      </c>
      <c r="D4" s="117">
        <v>0.5840277777777778</v>
      </c>
      <c r="E4" s="117">
        <v>0.12638888888888888</v>
      </c>
      <c r="F4" s="117">
        <f t="shared" si="0"/>
        <v>0.7104166666666667</v>
      </c>
      <c r="G4" s="117">
        <f aca="true" t="shared" si="3" ref="G4:G27">F4-F3</f>
        <v>0.008333333333333304</v>
      </c>
      <c r="H4" s="80">
        <v>30</v>
      </c>
      <c r="K4" s="73"/>
      <c r="M4" s="75"/>
      <c r="Q4" s="75"/>
    </row>
    <row r="5" spans="1:17" ht="15.75" customHeight="1">
      <c r="A5" s="78">
        <f t="shared" si="1"/>
        <v>4</v>
      </c>
      <c r="B5" s="79">
        <f t="shared" si="2"/>
        <v>9</v>
      </c>
      <c r="C5" s="62" t="s">
        <v>115</v>
      </c>
      <c r="D5" s="117">
        <v>0.5576388888888889</v>
      </c>
      <c r="E5" s="117">
        <v>0.15833333333333333</v>
      </c>
      <c r="F5" s="117">
        <f t="shared" si="0"/>
        <v>0.7159722222222222</v>
      </c>
      <c r="G5" s="117">
        <f t="shared" si="3"/>
        <v>0.005555555555555536</v>
      </c>
      <c r="H5" s="80">
        <v>25</v>
      </c>
      <c r="K5" s="73"/>
      <c r="M5" s="75"/>
      <c r="Q5" s="75"/>
    </row>
    <row r="6" spans="1:17" ht="15.75" customHeight="1">
      <c r="A6" s="78">
        <f t="shared" si="1"/>
        <v>5</v>
      </c>
      <c r="B6" s="79">
        <f t="shared" si="2"/>
        <v>15</v>
      </c>
      <c r="C6" s="62" t="s">
        <v>28</v>
      </c>
      <c r="D6" s="117">
        <v>0.5909722222222222</v>
      </c>
      <c r="E6" s="117">
        <v>0.1277777777777778</v>
      </c>
      <c r="F6" s="117">
        <f t="shared" si="0"/>
        <v>0.71875</v>
      </c>
      <c r="G6" s="117">
        <f t="shared" si="3"/>
        <v>0.002777777777777768</v>
      </c>
      <c r="H6" s="80">
        <v>24</v>
      </c>
      <c r="K6" s="73"/>
      <c r="M6" s="75"/>
      <c r="Q6" s="75"/>
    </row>
    <row r="7" spans="1:17" ht="15.75" customHeight="1">
      <c r="A7" s="78">
        <f t="shared" si="1"/>
        <v>6</v>
      </c>
      <c r="B7" s="79">
        <f t="shared" si="2"/>
        <v>18</v>
      </c>
      <c r="C7" s="63" t="s">
        <v>45</v>
      </c>
      <c r="D7" s="117">
        <v>0.6013888888888889</v>
      </c>
      <c r="E7" s="117">
        <v>0.125</v>
      </c>
      <c r="F7" s="117">
        <f t="shared" si="0"/>
        <v>0.7263888888888889</v>
      </c>
      <c r="G7" s="117">
        <f t="shared" si="3"/>
        <v>0.007638888888888862</v>
      </c>
      <c r="H7" s="80">
        <v>23</v>
      </c>
      <c r="K7" s="73"/>
      <c r="M7" s="75"/>
      <c r="Q7" s="75"/>
    </row>
    <row r="8" spans="1:17" ht="15.75" customHeight="1">
      <c r="A8" s="78">
        <f t="shared" si="1"/>
        <v>7</v>
      </c>
      <c r="B8" s="79">
        <f t="shared" si="2"/>
        <v>20</v>
      </c>
      <c r="C8" s="76" t="s">
        <v>7</v>
      </c>
      <c r="D8" s="117">
        <v>0.6201388888888889</v>
      </c>
      <c r="E8" s="117">
        <v>0.10694444444444444</v>
      </c>
      <c r="F8" s="117">
        <f t="shared" si="0"/>
        <v>0.7270833333333333</v>
      </c>
      <c r="G8" s="117">
        <f t="shared" si="3"/>
        <v>0.000694444444444442</v>
      </c>
      <c r="H8" s="80">
        <v>22</v>
      </c>
      <c r="K8" s="73"/>
      <c r="M8" s="75"/>
      <c r="Q8" s="75"/>
    </row>
    <row r="9" spans="1:17" ht="15.75" customHeight="1">
      <c r="A9" s="78">
        <f t="shared" si="1"/>
        <v>8</v>
      </c>
      <c r="B9" s="79">
        <f t="shared" si="2"/>
        <v>8</v>
      </c>
      <c r="C9" s="62" t="s">
        <v>18</v>
      </c>
      <c r="D9" s="117">
        <v>0.5513888888888888</v>
      </c>
      <c r="E9" s="117">
        <v>0.1763888888888889</v>
      </c>
      <c r="F9" s="117">
        <f t="shared" si="0"/>
        <v>0.7277777777777777</v>
      </c>
      <c r="G9" s="117">
        <f t="shared" si="3"/>
        <v>0.000694444444444442</v>
      </c>
      <c r="H9" s="80">
        <v>21</v>
      </c>
      <c r="K9" s="73"/>
      <c r="M9" s="75"/>
      <c r="Q9" s="75"/>
    </row>
    <row r="10" spans="1:17" ht="15.75" customHeight="1">
      <c r="A10" s="78">
        <f t="shared" si="1"/>
        <v>9</v>
      </c>
      <c r="B10" s="79">
        <f t="shared" si="2"/>
        <v>17</v>
      </c>
      <c r="C10" s="62" t="s">
        <v>175</v>
      </c>
      <c r="D10" s="117">
        <v>0.6</v>
      </c>
      <c r="E10" s="117">
        <v>0.13125</v>
      </c>
      <c r="F10" s="117">
        <f t="shared" si="0"/>
        <v>0.73125</v>
      </c>
      <c r="G10" s="117">
        <f t="shared" si="3"/>
        <v>0.00347222222222221</v>
      </c>
      <c r="H10" s="80">
        <v>20</v>
      </c>
      <c r="K10" s="73"/>
      <c r="M10" s="75"/>
      <c r="Q10" s="75"/>
    </row>
    <row r="11" spans="1:17" ht="15.75" customHeight="1">
      <c r="A11" s="78">
        <f t="shared" si="1"/>
        <v>10</v>
      </c>
      <c r="B11" s="79">
        <f t="shared" si="2"/>
        <v>19</v>
      </c>
      <c r="C11" s="62" t="s">
        <v>221</v>
      </c>
      <c r="D11" s="117">
        <v>0.61875</v>
      </c>
      <c r="E11" s="117">
        <v>0.11388888888888889</v>
      </c>
      <c r="F11" s="117">
        <f t="shared" si="0"/>
        <v>0.732638888888889</v>
      </c>
      <c r="G11" s="117">
        <f t="shared" si="3"/>
        <v>0.001388888888888995</v>
      </c>
      <c r="H11" s="80">
        <v>19</v>
      </c>
      <c r="K11" s="73"/>
      <c r="M11" s="75"/>
      <c r="Q11" s="75"/>
    </row>
    <row r="12" spans="1:17" ht="15.75" customHeight="1">
      <c r="A12" s="78">
        <f t="shared" si="1"/>
        <v>11</v>
      </c>
      <c r="B12" s="79">
        <f t="shared" si="2"/>
        <v>1</v>
      </c>
      <c r="C12" s="62" t="s">
        <v>85</v>
      </c>
      <c r="D12" s="117">
        <v>0.5069444444444444</v>
      </c>
      <c r="E12" s="117">
        <v>0.2263888888888889</v>
      </c>
      <c r="F12" s="117">
        <f t="shared" si="0"/>
        <v>0.7333333333333333</v>
      </c>
      <c r="G12" s="117">
        <f t="shared" si="3"/>
        <v>0.000694444444444331</v>
      </c>
      <c r="H12" s="80">
        <v>18</v>
      </c>
      <c r="K12" s="73"/>
      <c r="M12" s="75"/>
      <c r="Q12" s="75"/>
    </row>
    <row r="13" spans="1:17" ht="15.75" customHeight="1">
      <c r="A13" s="78">
        <f t="shared" si="1"/>
        <v>12</v>
      </c>
      <c r="B13" s="79">
        <f t="shared" si="2"/>
        <v>21</v>
      </c>
      <c r="C13" s="62" t="s">
        <v>55</v>
      </c>
      <c r="D13" s="117">
        <v>0.6409722222222222</v>
      </c>
      <c r="E13" s="117">
        <v>0.09305555555555556</v>
      </c>
      <c r="F13" s="117">
        <f t="shared" si="0"/>
        <v>0.7340277777777777</v>
      </c>
      <c r="G13" s="117">
        <f t="shared" si="3"/>
        <v>0.000694444444444442</v>
      </c>
      <c r="H13" s="80">
        <v>17</v>
      </c>
      <c r="K13" s="73"/>
      <c r="M13" s="75"/>
      <c r="Q13" s="75"/>
    </row>
    <row r="14" spans="1:17" ht="15.75" customHeight="1">
      <c r="A14" s="78">
        <f t="shared" si="1"/>
        <v>13</v>
      </c>
      <c r="B14" s="79">
        <f t="shared" si="2"/>
        <v>7</v>
      </c>
      <c r="C14" s="63" t="s">
        <v>31</v>
      </c>
      <c r="D14" s="117">
        <v>0.5479166666666667</v>
      </c>
      <c r="E14" s="117">
        <v>0.18611111111111112</v>
      </c>
      <c r="F14" s="117">
        <f t="shared" si="0"/>
        <v>0.7340277777777778</v>
      </c>
      <c r="G14" s="117">
        <f t="shared" si="3"/>
        <v>0</v>
      </c>
      <c r="H14" s="80">
        <v>16</v>
      </c>
      <c r="K14" s="73"/>
      <c r="M14" s="75"/>
      <c r="Q14" s="75"/>
    </row>
    <row r="15" spans="1:17" ht="15.75" customHeight="1">
      <c r="A15" s="78">
        <f t="shared" si="1"/>
        <v>14</v>
      </c>
      <c r="B15" s="79">
        <f t="shared" si="2"/>
        <v>13</v>
      </c>
      <c r="C15" s="62" t="s">
        <v>212</v>
      </c>
      <c r="D15" s="117">
        <v>0.576388888888889</v>
      </c>
      <c r="E15" s="117">
        <v>0.1625</v>
      </c>
      <c r="F15" s="117">
        <f t="shared" si="0"/>
        <v>0.7388888888888889</v>
      </c>
      <c r="G15" s="117">
        <f t="shared" si="3"/>
        <v>0.004861111111111094</v>
      </c>
      <c r="H15" s="80">
        <v>15</v>
      </c>
      <c r="K15" s="73"/>
      <c r="M15" s="75"/>
      <c r="Q15" s="75"/>
    </row>
    <row r="16" spans="1:17" ht="15.75" customHeight="1">
      <c r="A16" s="78">
        <f t="shared" si="1"/>
        <v>15</v>
      </c>
      <c r="B16" s="79">
        <f t="shared" si="2"/>
        <v>25</v>
      </c>
      <c r="C16" s="62" t="s">
        <v>46</v>
      </c>
      <c r="D16" s="117">
        <v>0.6881944444444444</v>
      </c>
      <c r="E16" s="117">
        <v>0.05277777777777778</v>
      </c>
      <c r="F16" s="117">
        <f t="shared" si="0"/>
        <v>0.7409722222222223</v>
      </c>
      <c r="G16" s="117">
        <f t="shared" si="3"/>
        <v>0.002083333333333326</v>
      </c>
      <c r="H16" s="80">
        <v>14</v>
      </c>
      <c r="K16" s="73"/>
      <c r="M16" s="75"/>
      <c r="Q16" s="75"/>
    </row>
    <row r="17" spans="1:17" ht="15.75" customHeight="1">
      <c r="A17" s="78">
        <f t="shared" si="1"/>
        <v>16</v>
      </c>
      <c r="B17" s="79">
        <f t="shared" si="2"/>
        <v>5</v>
      </c>
      <c r="C17" s="76" t="s">
        <v>113</v>
      </c>
      <c r="D17" s="117">
        <v>0.5423611111111112</v>
      </c>
      <c r="E17" s="117">
        <v>0.19999999999999998</v>
      </c>
      <c r="F17" s="117">
        <f t="shared" si="0"/>
        <v>0.7423611111111111</v>
      </c>
      <c r="G17" s="117">
        <f t="shared" si="3"/>
        <v>0.001388888888888884</v>
      </c>
      <c r="H17" s="80">
        <v>13</v>
      </c>
      <c r="K17" s="73"/>
      <c r="M17" s="75"/>
      <c r="Q17" s="75"/>
    </row>
    <row r="18" spans="1:17" ht="15.75" customHeight="1">
      <c r="A18" s="78">
        <f t="shared" si="1"/>
        <v>17</v>
      </c>
      <c r="B18" s="79">
        <f t="shared" si="2"/>
        <v>3</v>
      </c>
      <c r="C18" s="62" t="s">
        <v>83</v>
      </c>
      <c r="D18" s="117">
        <v>0.5180555555555556</v>
      </c>
      <c r="E18" s="117">
        <v>0.2263888888888889</v>
      </c>
      <c r="F18" s="117">
        <f t="shared" si="0"/>
        <v>0.7444444444444445</v>
      </c>
      <c r="G18" s="117">
        <f t="shared" si="3"/>
        <v>0.002083333333333326</v>
      </c>
      <c r="H18" s="80">
        <v>12</v>
      </c>
      <c r="K18" s="73"/>
      <c r="M18" s="75"/>
      <c r="Q18" s="75"/>
    </row>
    <row r="19" spans="1:17" ht="15.75" customHeight="1">
      <c r="A19" s="78">
        <f t="shared" si="1"/>
        <v>18</v>
      </c>
      <c r="B19" s="79">
        <f t="shared" si="2"/>
        <v>6</v>
      </c>
      <c r="C19" s="62" t="s">
        <v>155</v>
      </c>
      <c r="D19" s="117">
        <v>0.5472800925925926</v>
      </c>
      <c r="E19" s="117">
        <v>0.19722222222222222</v>
      </c>
      <c r="F19" s="117">
        <f t="shared" si="0"/>
        <v>0.7445023148148148</v>
      </c>
      <c r="G19" s="117">
        <f t="shared" si="3"/>
        <v>5.78703703703054E-05</v>
      </c>
      <c r="H19" s="80">
        <v>11</v>
      </c>
      <c r="K19" s="73"/>
      <c r="M19" s="75"/>
      <c r="Q19" s="75"/>
    </row>
    <row r="20" spans="1:17" ht="15.75" customHeight="1">
      <c r="A20" s="78">
        <f t="shared" si="1"/>
        <v>19</v>
      </c>
      <c r="B20" s="79">
        <f t="shared" si="2"/>
        <v>2</v>
      </c>
      <c r="C20" s="62" t="s">
        <v>35</v>
      </c>
      <c r="D20" s="117">
        <v>0.5131944444444444</v>
      </c>
      <c r="E20" s="117">
        <v>0.23194444444444443</v>
      </c>
      <c r="F20" s="117">
        <f t="shared" si="0"/>
        <v>0.7451388888888888</v>
      </c>
      <c r="G20" s="117">
        <f t="shared" si="3"/>
        <v>0.0006365740740740256</v>
      </c>
      <c r="H20" s="80">
        <v>10</v>
      </c>
      <c r="K20" s="73"/>
      <c r="M20" s="75"/>
      <c r="Q20" s="75"/>
    </row>
    <row r="21" spans="1:17" ht="15.75" customHeight="1">
      <c r="A21" s="78">
        <f t="shared" si="1"/>
        <v>20</v>
      </c>
      <c r="B21" s="79">
        <f t="shared" si="2"/>
        <v>12</v>
      </c>
      <c r="C21" s="62" t="s">
        <v>29</v>
      </c>
      <c r="D21" s="117">
        <v>0.5625</v>
      </c>
      <c r="E21" s="117">
        <v>0.18333333333333335</v>
      </c>
      <c r="F21" s="117">
        <f t="shared" si="0"/>
        <v>0.7458333333333333</v>
      </c>
      <c r="G21" s="117">
        <f t="shared" si="3"/>
        <v>0.000694444444444553</v>
      </c>
      <c r="H21" s="80">
        <v>9</v>
      </c>
      <c r="K21" s="73"/>
      <c r="M21" s="75"/>
      <c r="Q21" s="75"/>
    </row>
    <row r="22" spans="1:8" ht="15.75" customHeight="1">
      <c r="A22" s="78">
        <f t="shared" si="1"/>
        <v>21</v>
      </c>
      <c r="B22" s="79">
        <f t="shared" si="2"/>
        <v>22</v>
      </c>
      <c r="C22" s="62" t="s">
        <v>101</v>
      </c>
      <c r="D22" s="117">
        <v>0.6652777777777777</v>
      </c>
      <c r="E22" s="117">
        <v>0.08333333333333333</v>
      </c>
      <c r="F22" s="117">
        <f t="shared" si="0"/>
        <v>0.7486111111111111</v>
      </c>
      <c r="G22" s="117">
        <f t="shared" si="3"/>
        <v>0.002777777777777768</v>
      </c>
      <c r="H22" s="80">
        <v>8</v>
      </c>
    </row>
    <row r="23" spans="1:8" ht="15.75" customHeight="1">
      <c r="A23" s="78">
        <f t="shared" si="1"/>
        <v>22</v>
      </c>
      <c r="B23" s="79">
        <f t="shared" si="2"/>
        <v>4</v>
      </c>
      <c r="C23" s="76" t="s">
        <v>162</v>
      </c>
      <c r="D23" s="117">
        <v>0.5201388888888888</v>
      </c>
      <c r="E23" s="117">
        <v>0.23194444444444443</v>
      </c>
      <c r="F23" s="117">
        <f t="shared" si="0"/>
        <v>0.7520833333333332</v>
      </c>
      <c r="G23" s="117">
        <f t="shared" si="3"/>
        <v>0.003472222222222099</v>
      </c>
      <c r="H23" s="80">
        <v>7</v>
      </c>
    </row>
    <row r="24" spans="1:8" ht="15.75" customHeight="1">
      <c r="A24" s="78">
        <f t="shared" si="1"/>
        <v>23</v>
      </c>
      <c r="B24" s="79">
        <f t="shared" si="2"/>
        <v>11</v>
      </c>
      <c r="C24" s="62" t="s">
        <v>72</v>
      </c>
      <c r="D24" s="117">
        <v>0.5583333333333333</v>
      </c>
      <c r="E24" s="117">
        <v>0.20555555555555557</v>
      </c>
      <c r="F24" s="117">
        <f t="shared" si="0"/>
        <v>0.763888888888889</v>
      </c>
      <c r="G24" s="117">
        <f t="shared" si="3"/>
        <v>0.011805555555555736</v>
      </c>
      <c r="H24" s="80">
        <v>6</v>
      </c>
    </row>
    <row r="25" spans="1:8" ht="15.75" customHeight="1">
      <c r="A25" s="78">
        <f t="shared" si="1"/>
        <v>24</v>
      </c>
      <c r="B25" s="79">
        <f t="shared" si="2"/>
        <v>23</v>
      </c>
      <c r="C25" s="62" t="s">
        <v>10</v>
      </c>
      <c r="D25" s="117">
        <v>0.6854166666666667</v>
      </c>
      <c r="E25" s="117">
        <v>0.08611111111111112</v>
      </c>
      <c r="F25" s="117">
        <f t="shared" si="0"/>
        <v>0.7715277777777778</v>
      </c>
      <c r="G25" s="117">
        <f t="shared" si="3"/>
        <v>0.007638888888888862</v>
      </c>
      <c r="H25" s="80">
        <v>5</v>
      </c>
    </row>
    <row r="26" spans="1:8" ht="15.75" customHeight="1">
      <c r="A26" s="78">
        <f t="shared" si="1"/>
        <v>25</v>
      </c>
      <c r="B26" s="79">
        <f t="shared" si="2"/>
        <v>26</v>
      </c>
      <c r="C26" s="62" t="s">
        <v>222</v>
      </c>
      <c r="D26" s="117">
        <v>0.7236111111111111</v>
      </c>
      <c r="E26" s="117">
        <v>0.051388888888888894</v>
      </c>
      <c r="F26" s="117">
        <f t="shared" si="0"/>
        <v>0.775</v>
      </c>
      <c r="G26" s="117">
        <f t="shared" si="3"/>
        <v>0.00347222222222221</v>
      </c>
      <c r="H26" s="80">
        <v>4</v>
      </c>
    </row>
    <row r="27" spans="1:8" ht="15.75" customHeight="1">
      <c r="A27" s="78">
        <f t="shared" si="1"/>
        <v>26</v>
      </c>
      <c r="B27" s="79">
        <f t="shared" si="2"/>
        <v>16</v>
      </c>
      <c r="C27" s="62" t="s">
        <v>25</v>
      </c>
      <c r="D27" s="117">
        <v>0.5965277777777778</v>
      </c>
      <c r="E27" s="117">
        <v>0.1798611111111111</v>
      </c>
      <c r="F27" s="117">
        <f t="shared" si="0"/>
        <v>0.7763888888888889</v>
      </c>
      <c r="G27" s="117">
        <f t="shared" si="3"/>
        <v>0.001388888888888884</v>
      </c>
      <c r="H27" s="80">
        <v>3</v>
      </c>
    </row>
    <row r="30" spans="1:2" ht="12.75">
      <c r="A30" s="17" t="s">
        <v>79</v>
      </c>
      <c r="B30" s="17" t="s">
        <v>223</v>
      </c>
    </row>
    <row r="31" ht="12.75">
      <c r="B31" s="17" t="s">
        <v>210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 howard</dc:creator>
  <cp:keywords/>
  <dc:description/>
  <cp:lastModifiedBy>Fielding, Shane</cp:lastModifiedBy>
  <cp:lastPrinted>2009-11-27T04:32:35Z</cp:lastPrinted>
  <dcterms:created xsi:type="dcterms:W3CDTF">2005-10-17T21:31:53Z</dcterms:created>
  <dcterms:modified xsi:type="dcterms:W3CDTF">2013-10-03T22:51:58Z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