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65101" windowWidth="18150" windowHeight="10905" activeTab="0"/>
  </bookViews>
  <sheets>
    <sheet name="Progress points" sheetId="1" r:id="rId1"/>
    <sheet name="Mile" sheetId="2" r:id="rId2"/>
    <sheet name="5M's" sheetId="3" r:id="rId3"/>
    <sheet name="10 km" sheetId="4" r:id="rId4"/>
    <sheet name="Tan handicap" sheetId="5" r:id="rId5"/>
    <sheet name="KL Hcap" sheetId="6" r:id="rId6"/>
    <sheet name="NAR" sheetId="7" r:id="rId7"/>
    <sheet name="Peter Moor 2000m" sheetId="8" r:id="rId8"/>
  </sheets>
  <definedNames>
    <definedName name="_xlnm._FilterDatabase" localSheetId="0" hidden="1">'Progress points'!$B$3:$H$102</definedName>
    <definedName name="_xlnm.Print_Area" localSheetId="0">'Progress points'!$A$1:$N$105</definedName>
  </definedNames>
  <calcPr fullCalcOnLoad="1"/>
</workbook>
</file>

<file path=xl/sharedStrings.xml><?xml version="1.0" encoding="utf-8"?>
<sst xmlns="http://schemas.openxmlformats.org/spreadsheetml/2006/main" count="465" uniqueCount="269">
  <si>
    <t>Event no.</t>
  </si>
  <si>
    <t>Event</t>
  </si>
  <si>
    <t>Handicap Mile</t>
  </si>
  <si>
    <t>Position</t>
  </si>
  <si>
    <t>Date</t>
  </si>
  <si>
    <t>Anthony Lee</t>
  </si>
  <si>
    <t>Anthony Mithen</t>
  </si>
  <si>
    <t>Max Howard</t>
  </si>
  <si>
    <t>Gary O'Dwyer</t>
  </si>
  <si>
    <t>Kevin Tory</t>
  </si>
  <si>
    <t>John Hand</t>
  </si>
  <si>
    <t>Bruce Arthur</t>
  </si>
  <si>
    <t>Glenn Goodman</t>
  </si>
  <si>
    <t>Colin Marson</t>
  </si>
  <si>
    <t>David Venour</t>
  </si>
  <si>
    <t>Troy Williams</t>
  </si>
  <si>
    <t>Richard Harvey</t>
  </si>
  <si>
    <t>Richard Does</t>
  </si>
  <si>
    <t>Shane Fielding</t>
  </si>
  <si>
    <t>Colin Thornton</t>
  </si>
  <si>
    <t>Anthony Weiland</t>
  </si>
  <si>
    <t>10 km scratch</t>
  </si>
  <si>
    <t>Killer Loop (H'Cap)</t>
  </si>
  <si>
    <t>Stephen Paine</t>
  </si>
  <si>
    <t>Paul Marsh</t>
  </si>
  <si>
    <t>5 M's Relay</t>
  </si>
  <si>
    <t>Selim Ahmed</t>
  </si>
  <si>
    <t>Brett Coleman</t>
  </si>
  <si>
    <t>Mark Deslandes</t>
  </si>
  <si>
    <t>Chris Osborne</t>
  </si>
  <si>
    <t>Justin Wilson</t>
  </si>
  <si>
    <t>Luke Yeatman</t>
  </si>
  <si>
    <t>Mark Purvis</t>
  </si>
  <si>
    <t>Official - Only counts once</t>
  </si>
  <si>
    <t>Dale Nardella</t>
  </si>
  <si>
    <t>Simon Bevege</t>
  </si>
  <si>
    <t>Nigel Aylott Relay</t>
  </si>
  <si>
    <t>Andrew Coles</t>
  </si>
  <si>
    <t>Emma Miller</t>
  </si>
  <si>
    <t>Charles Chambers</t>
  </si>
  <si>
    <t>Dave Percival</t>
  </si>
  <si>
    <t>Anthony Wilson</t>
  </si>
  <si>
    <t>Check</t>
  </si>
  <si>
    <t>Matt Sandilands</t>
  </si>
  <si>
    <t>Aaron Nitschke</t>
  </si>
  <si>
    <t>Rohan Claffey</t>
  </si>
  <si>
    <t>James Atkinson</t>
  </si>
  <si>
    <t>Thai Phan</t>
  </si>
  <si>
    <t>Simon Duffy</t>
  </si>
  <si>
    <t>Rory Heddles</t>
  </si>
  <si>
    <t>Matt Wheeler</t>
  </si>
  <si>
    <t>Jim Grelis</t>
  </si>
  <si>
    <t>Tan Handicap</t>
  </si>
  <si>
    <t>Michael Johnson</t>
  </si>
  <si>
    <t>Stephen Miller</t>
  </si>
  <si>
    <t>Norval Hope</t>
  </si>
  <si>
    <t>Garth Calder</t>
  </si>
  <si>
    <t>Peter Moor 2k H'cap tt</t>
  </si>
  <si>
    <t>Luke Peel</t>
  </si>
  <si>
    <t>Hugh Hunter</t>
  </si>
  <si>
    <t>Dirk Schnerring</t>
  </si>
  <si>
    <t>Handicap Rank</t>
  </si>
  <si>
    <t>Scratch Rank</t>
  </si>
  <si>
    <t>Name</t>
  </si>
  <si>
    <t>Handicap</t>
  </si>
  <si>
    <t>Race Time</t>
  </si>
  <si>
    <t>Total</t>
  </si>
  <si>
    <t>Points</t>
  </si>
  <si>
    <t>Runner</t>
  </si>
  <si>
    <t>Position (based on Total)</t>
  </si>
  <si>
    <t>Position (excluding worst)</t>
  </si>
  <si>
    <t>Total Points</t>
  </si>
  <si>
    <t>No. of Events</t>
  </si>
  <si>
    <t>Total Less Worst</t>
  </si>
  <si>
    <t>Worst Scoring Race</t>
  </si>
  <si>
    <t>Peter Bence</t>
  </si>
  <si>
    <t>Scott Lawrence</t>
  </si>
  <si>
    <t>Ewen Vowels</t>
  </si>
  <si>
    <t>Mike Taylor</t>
  </si>
  <si>
    <t>Tony Russo</t>
  </si>
  <si>
    <t>Total time</t>
  </si>
  <si>
    <t>Race time</t>
  </si>
  <si>
    <t>Champ points</t>
  </si>
  <si>
    <t>Nov 12</t>
  </si>
  <si>
    <t xml:space="preserve">MMM Club Championship, 2012 standings </t>
  </si>
  <si>
    <t>Hally</t>
  </si>
  <si>
    <t>Jarrod</t>
  </si>
  <si>
    <t>Thai</t>
  </si>
  <si>
    <t>Mike</t>
  </si>
  <si>
    <t>Taylor</t>
  </si>
  <si>
    <t>Margin</t>
  </si>
  <si>
    <t>Alan Barkauskas</t>
  </si>
  <si>
    <t>Tony</t>
  </si>
  <si>
    <t>Anthony</t>
  </si>
  <si>
    <t>Lee</t>
  </si>
  <si>
    <t>Stephen</t>
  </si>
  <si>
    <t>Paine</t>
  </si>
  <si>
    <t>Shane</t>
  </si>
  <si>
    <t>Fielding</t>
  </si>
  <si>
    <t>Richard</t>
  </si>
  <si>
    <t>Does</t>
  </si>
  <si>
    <t>Emma</t>
  </si>
  <si>
    <t>Miller</t>
  </si>
  <si>
    <t>Andrew</t>
  </si>
  <si>
    <t>Coles</t>
  </si>
  <si>
    <t>Jim</t>
  </si>
  <si>
    <t>Grelis</t>
  </si>
  <si>
    <t>Norval</t>
  </si>
  <si>
    <t>Hope</t>
  </si>
  <si>
    <t>Ewen</t>
  </si>
  <si>
    <t>Vowels</t>
  </si>
  <si>
    <t>Glenn</t>
  </si>
  <si>
    <t>Goodman</t>
  </si>
  <si>
    <t>Scott</t>
  </si>
  <si>
    <t>Lawrence</t>
  </si>
  <si>
    <t>Alan</t>
  </si>
  <si>
    <t>Barkauskas</t>
  </si>
  <si>
    <t>Bruce</t>
  </si>
  <si>
    <t>Arthur</t>
  </si>
  <si>
    <t>Phan</t>
  </si>
  <si>
    <t>Abbott</t>
  </si>
  <si>
    <t>Jarrod Abbott</t>
  </si>
  <si>
    <t>Officials:</t>
  </si>
  <si>
    <t>Hutz</t>
  </si>
  <si>
    <t>Fury</t>
  </si>
  <si>
    <t>Rafa</t>
  </si>
  <si>
    <t>Handman</t>
  </si>
  <si>
    <t>Danny Rey-Conde</t>
  </si>
  <si>
    <t>Theo Code</t>
  </si>
  <si>
    <t>James</t>
  </si>
  <si>
    <t>Atkinson</t>
  </si>
  <si>
    <t>Paul</t>
  </si>
  <si>
    <t>Marsh</t>
  </si>
  <si>
    <t>Arnold</t>
  </si>
  <si>
    <t>Simon</t>
  </si>
  <si>
    <t>Bevege</t>
  </si>
  <si>
    <t>Garth</t>
  </si>
  <si>
    <t>Calder</t>
  </si>
  <si>
    <t>Dale</t>
  </si>
  <si>
    <t>Nardella</t>
  </si>
  <si>
    <t>Jay</t>
  </si>
  <si>
    <t>Phillpotts</t>
  </si>
  <si>
    <t>Seibold</t>
  </si>
  <si>
    <t>Rory</t>
  </si>
  <si>
    <t>Heddles</t>
  </si>
  <si>
    <t>Dan</t>
  </si>
  <si>
    <t>Hornery</t>
  </si>
  <si>
    <t>Mark</t>
  </si>
  <si>
    <t>Deslandes</t>
  </si>
  <si>
    <t>Danny</t>
  </si>
  <si>
    <t>Rey-Conde</t>
  </si>
  <si>
    <t>David</t>
  </si>
  <si>
    <t>Venour</t>
  </si>
  <si>
    <t>Troy</t>
  </si>
  <si>
    <t>Williams</t>
  </si>
  <si>
    <t>George</t>
  </si>
  <si>
    <t>Theo</t>
  </si>
  <si>
    <t>Code</t>
  </si>
  <si>
    <t>Katie</t>
  </si>
  <si>
    <t>Katie Seibold</t>
  </si>
  <si>
    <t>Officials</t>
  </si>
  <si>
    <t>PM</t>
  </si>
  <si>
    <t>Paul Martinico</t>
  </si>
  <si>
    <t>Anthony George</t>
  </si>
  <si>
    <t>Anthony Hally</t>
  </si>
  <si>
    <t>Ash Crowther</t>
  </si>
  <si>
    <t>Brad Johnson</t>
  </si>
  <si>
    <t>Cameron Ballie</t>
  </si>
  <si>
    <t>Chris Bridge</t>
  </si>
  <si>
    <t>Damian Arnold</t>
  </si>
  <si>
    <t>Darren Morris</t>
  </si>
  <si>
    <t>Dave Danckert</t>
  </si>
  <si>
    <t>David Hartley</t>
  </si>
  <si>
    <t>Dennis Rafferty</t>
  </si>
  <si>
    <t>Geoff Nicholson</t>
  </si>
  <si>
    <t>Ian Dent</t>
  </si>
  <si>
    <t>Jeremy Grey</t>
  </si>
  <si>
    <t>Jim Berrington</t>
  </si>
  <si>
    <t>John VanTiggelen</t>
  </si>
  <si>
    <t>Justin Ganly</t>
  </si>
  <si>
    <t>Lou Ferrari</t>
  </si>
  <si>
    <t>Luke Goodman</t>
  </si>
  <si>
    <t>Martin Hall</t>
  </si>
  <si>
    <t>Matt Anderson</t>
  </si>
  <si>
    <t>Michael Bialczak</t>
  </si>
  <si>
    <t>Michael Theophilos</t>
  </si>
  <si>
    <t>Neil Robertson</t>
  </si>
  <si>
    <t>Nicholas Bignell</t>
  </si>
  <si>
    <t>Peter Bearsley</t>
  </si>
  <si>
    <t>Pat Reed</t>
  </si>
  <si>
    <t>Paul Ryan</t>
  </si>
  <si>
    <t>Robyn Fletcher</t>
  </si>
  <si>
    <t>Ross Becroft</t>
  </si>
  <si>
    <t>Sandy Boag</t>
  </si>
  <si>
    <t>Sean McGaughey</t>
  </si>
  <si>
    <t>Stewart Handasyde</t>
  </si>
  <si>
    <t>Tovy Vu</t>
  </si>
  <si>
    <t>Brett</t>
  </si>
  <si>
    <t>Coleman</t>
  </si>
  <si>
    <t>Michael</t>
  </si>
  <si>
    <t>Johnson</t>
  </si>
  <si>
    <t>Neil</t>
  </si>
  <si>
    <t>Robertson</t>
  </si>
  <si>
    <t>Bialczak</t>
  </si>
  <si>
    <t>Mithen</t>
  </si>
  <si>
    <t>Justin</t>
  </si>
  <si>
    <t>Wilson</t>
  </si>
  <si>
    <t>Jeremy</t>
  </si>
  <si>
    <t>Grey</t>
  </si>
  <si>
    <t>Luke</t>
  </si>
  <si>
    <t>Peel</t>
  </si>
  <si>
    <t>Duffy</t>
  </si>
  <si>
    <t>Peter</t>
  </si>
  <si>
    <t>Bence</t>
  </si>
  <si>
    <t>Robyn</t>
  </si>
  <si>
    <t>Fletcher</t>
  </si>
  <si>
    <t>Hugh</t>
  </si>
  <si>
    <t>Hunter</t>
  </si>
  <si>
    <t>Fletcher    </t>
  </si>
  <si>
    <t>Nardella       </t>
  </si>
  <si>
    <t>Hally              </t>
  </si>
  <si>
    <t>Nicholas</t>
  </si>
  <si>
    <t>Bignell  </t>
  </si>
  <si>
    <t>Paine     </t>
  </si>
  <si>
    <t>Max</t>
  </si>
  <si>
    <t>Howard          </t>
  </si>
  <si>
    <t>Phan               </t>
  </si>
  <si>
    <t>Rennie     </t>
  </si>
  <si>
    <t>Yeatman       </t>
  </si>
  <si>
    <t>Grellis              </t>
  </si>
  <si>
    <t>John</t>
  </si>
  <si>
    <t>Hand              </t>
  </si>
  <si>
    <t>Miller         </t>
  </si>
  <si>
    <t>Selim</t>
  </si>
  <si>
    <t>Ahmed        </t>
  </si>
  <si>
    <t>Hope          </t>
  </si>
  <si>
    <t>Arnold    </t>
  </si>
  <si>
    <t>Mellings     </t>
  </si>
  <si>
    <t>Colin</t>
  </si>
  <si>
    <t>Marson        </t>
  </si>
  <si>
    <t>Mithen  </t>
  </si>
  <si>
    <t>Dozer</t>
  </si>
  <si>
    <t>George Rennie</t>
  </si>
  <si>
    <t>David Mellings</t>
  </si>
  <si>
    <t>GGO</t>
  </si>
  <si>
    <t>Grunter</t>
  </si>
  <si>
    <t>Vowels       </t>
  </si>
  <si>
    <t>Damian</t>
  </si>
  <si>
    <t>Aline Shaw</t>
  </si>
  <si>
    <t>Millard</t>
  </si>
  <si>
    <t>Kate</t>
  </si>
  <si>
    <t>Gary</t>
  </si>
  <si>
    <t>O'Dwyer</t>
  </si>
  <si>
    <t>AL</t>
  </si>
  <si>
    <t>EM</t>
  </si>
  <si>
    <t>Bacchus</t>
  </si>
  <si>
    <t>Charles</t>
  </si>
  <si>
    <t>Hand</t>
  </si>
  <si>
    <t>Non participating officials</t>
  </si>
  <si>
    <t>Mellings</t>
  </si>
  <si>
    <t>Steve</t>
  </si>
  <si>
    <t>Byron</t>
  </si>
  <si>
    <t>Vincent</t>
  </si>
  <si>
    <t>Yeo</t>
  </si>
  <si>
    <t>Ahmed</t>
  </si>
  <si>
    <t>Bignell</t>
  </si>
  <si>
    <t>Purvis</t>
  </si>
  <si>
    <t>Vincent Yeo</t>
  </si>
  <si>
    <t>Steve Williams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</si>
</sst>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&quot;$&quot;#,##0_);\(&quot;$&quot;#,##0\)"/>
    <numFmt numFmtId="167" formatCode="&quot;$&quot;#,##0.00_);\(&quot;$&quot;#,##0.00\)"/>
    <numFmt numFmtId="168" formatCode="d\ mmmm\ yyyy"/>
    <numFmt numFmtId="169" formatCode="&quot;$&quot;#,##0_);[Red]\(&quot;$&quot;#,##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$&quot;#,##0.0000"/>
    <numFmt numFmtId="179" formatCode="&quot;$&quot;#,##0.000"/>
    <numFmt numFmtId="180" formatCode="&quot;$&quot;#,##0.00"/>
    <numFmt numFmtId="181" formatCode="&quot;$&quot;#,##0.0"/>
    <numFmt numFmtId="182" formatCode="&quot;$&quot;#,##0"/>
    <numFmt numFmtId="183" formatCode="m:ss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09]h:mm:ss\ AM/PM"/>
    <numFmt numFmtId="188" formatCode="[$-C09]dddd\,\ d\ mmmm\ yyyy"/>
    <numFmt numFmtId="189" formatCode="[$-C09]dd/mmm/yy;@"/>
    <numFmt numFmtId="190" formatCode="[$-C09]dd/mmmm/yyyy;@"/>
    <numFmt numFmtId="191" formatCode="m/d/yy\ h:mm"/>
    <numFmt numFmtId="192" formatCode="#,##0.0"/>
    <numFmt numFmtId="193" formatCode="mm:ss\ "/>
    <numFmt numFmtId="194" formatCode="00.00"/>
    <numFmt numFmtId="195" formatCode="h:mm:ss\ "/>
    <numFmt numFmtId="196" formatCode="0.0"/>
    <numFmt numFmtId="197" formatCode="[$€-2]\ #,##0.00_);[Red]\([$€-2]\ #,##0.00\)"/>
    <numFmt numFmtId="198" formatCode="\+\ mm:ss"/>
    <numFmt numFmtId="199" formatCode="\-\ mm:ss"/>
    <numFmt numFmtId="200" formatCode="00"/>
    <numFmt numFmtId="201" formatCode="h:mm:ss;@"/>
    <numFmt numFmtId="202" formatCode="mm:ss.00"/>
    <numFmt numFmtId="203" formatCode="ss.00"/>
    <numFmt numFmtId="204" formatCode="m:ss.00"/>
    <numFmt numFmtId="205" formatCode="[h]:mm"/>
    <numFmt numFmtId="206" formatCode="m:ss.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5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5" fontId="9" fillId="0" borderId="14" xfId="0" applyNumberFormat="1" applyFont="1" applyBorder="1" applyAlignment="1" quotePrefix="1">
      <alignment horizontal="center"/>
    </xf>
    <xf numFmtId="15" fontId="9" fillId="0" borderId="15" xfId="0" applyNumberFormat="1" applyFont="1" applyBorder="1" applyAlignment="1" quotePrefix="1">
      <alignment horizontal="center"/>
    </xf>
    <xf numFmtId="15" fontId="9" fillId="0" borderId="16" xfId="0" applyNumberFormat="1" applyFont="1" applyBorder="1" applyAlignment="1">
      <alignment/>
    </xf>
    <xf numFmtId="1" fontId="9" fillId="0" borderId="14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5" fontId="9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5" xfId="0" applyNumberFormat="1" applyFont="1" applyFill="1" applyBorder="1" applyAlignment="1" quotePrefix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 quotePrefix="1">
      <alignment horizontal="center"/>
    </xf>
    <xf numFmtId="3" fontId="0" fillId="0" borderId="18" xfId="0" applyNumberFormat="1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5" fontId="9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45" fontId="0" fillId="0" borderId="10" xfId="0" applyNumberFormat="1" applyBorder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6" xfId="0" applyNumberFormat="1" applyFont="1" applyFill="1" applyBorder="1" applyAlignment="1">
      <alignment horizontal="center"/>
    </xf>
    <xf numFmtId="15" fontId="9" fillId="0" borderId="14" xfId="0" applyNumberFormat="1" applyFont="1" applyBorder="1" applyAlignment="1" quotePrefix="1">
      <alignment horizontal="center" vertical="center"/>
    </xf>
    <xf numFmtId="15" fontId="9" fillId="0" borderId="15" xfId="0" applyNumberFormat="1" applyFont="1" applyBorder="1" applyAlignment="1" quotePrefix="1">
      <alignment horizontal="center" vertical="center"/>
    </xf>
    <xf numFmtId="15" fontId="9" fillId="0" borderId="16" xfId="0" applyNumberFormat="1" applyFont="1" applyBorder="1" applyAlignment="1" quotePrefix="1">
      <alignment horizontal="center" vertical="center"/>
    </xf>
    <xf numFmtId="0" fontId="45" fillId="0" borderId="10" xfId="0" applyFont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/>
    </xf>
    <xf numFmtId="15" fontId="9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4" borderId="17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1" fontId="0" fillId="0" borderId="16" xfId="0" applyNumberFormat="1" applyFont="1" applyFill="1" applyBorder="1" applyAlignment="1" quotePrefix="1">
      <alignment horizontal="center"/>
    </xf>
    <xf numFmtId="0" fontId="46" fillId="0" borderId="0" xfId="0" applyFont="1" applyAlignment="1">
      <alignment/>
    </xf>
    <xf numFmtId="20" fontId="0" fillId="0" borderId="0" xfId="0" applyNumberFormat="1" applyAlignment="1">
      <alignment/>
    </xf>
    <xf numFmtId="45" fontId="0" fillId="0" borderId="10" xfId="0" applyNumberFormat="1" applyFont="1" applyBorder="1" applyAlignment="1">
      <alignment horizontal="center" vertical="center"/>
    </xf>
    <xf numFmtId="18" fontId="0" fillId="0" borderId="0" xfId="0" applyNumberFormat="1" applyAlignment="1">
      <alignment/>
    </xf>
    <xf numFmtId="0" fontId="0" fillId="34" borderId="15" xfId="0" applyFont="1" applyFill="1" applyBorder="1" applyAlignment="1" quotePrefix="1">
      <alignment horizontal="center"/>
    </xf>
    <xf numFmtId="0" fontId="0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4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3" xfId="0" applyFont="1" applyFill="1" applyBorder="1" applyAlignment="1" quotePrefix="1">
      <alignment horizontal="center"/>
    </xf>
    <xf numFmtId="3" fontId="0" fillId="35" borderId="23" xfId="0" applyNumberFormat="1" applyFont="1" applyFill="1" applyBorder="1" applyAlignment="1">
      <alignment horizontal="center"/>
    </xf>
    <xf numFmtId="0" fontId="0" fillId="34" borderId="23" xfId="0" applyFont="1" applyFill="1" applyBorder="1" applyAlignment="1" quotePrefix="1">
      <alignment horizontal="center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206" fontId="0" fillId="0" borderId="10" xfId="0" applyNumberFormat="1" applyBorder="1" applyAlignment="1">
      <alignment horizontal="center"/>
    </xf>
    <xf numFmtId="206" fontId="0" fillId="0" borderId="10" xfId="0" applyNumberFormat="1" applyFont="1" applyBorder="1" applyAlignment="1">
      <alignment horizontal="center"/>
    </xf>
    <xf numFmtId="3" fontId="0" fillId="35" borderId="1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2.75"/>
  <cols>
    <col min="1" max="1" width="17.57421875" style="2" customWidth="1"/>
    <col min="2" max="8" width="9.8515625" style="7" customWidth="1"/>
    <col min="9" max="12" width="9.140625" style="6" customWidth="1"/>
    <col min="13" max="13" width="10.28125" style="6" customWidth="1"/>
    <col min="14" max="14" width="11.28125" style="2" customWidth="1"/>
    <col min="15" max="16" width="9.140625" style="2" customWidth="1"/>
    <col min="17" max="17" width="15.7109375" style="2" customWidth="1"/>
    <col min="18" max="16384" width="9.140625" style="2" customWidth="1"/>
  </cols>
  <sheetData>
    <row r="1" spans="1:14" s="1" customFormat="1" ht="18">
      <c r="A1" s="15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s="3" customFormat="1" ht="12.75">
      <c r="A2" s="58" t="s">
        <v>0</v>
      </c>
      <c r="B2" s="41">
        <v>1</v>
      </c>
      <c r="C2" s="42">
        <v>2</v>
      </c>
      <c r="D2" s="42">
        <v>3</v>
      </c>
      <c r="E2" s="42">
        <v>4</v>
      </c>
      <c r="F2" s="42">
        <v>5</v>
      </c>
      <c r="G2" s="42">
        <v>6</v>
      </c>
      <c r="H2" s="43">
        <v>7</v>
      </c>
      <c r="I2" s="21"/>
      <c r="J2" s="22" t="s">
        <v>42</v>
      </c>
      <c r="K2" s="23"/>
      <c r="L2" s="23"/>
      <c r="M2" s="23"/>
      <c r="N2" s="24"/>
    </row>
    <row r="3" spans="1:14" s="4" customFormat="1" ht="38.25">
      <c r="A3" s="59" t="s">
        <v>1</v>
      </c>
      <c r="B3" s="25" t="s">
        <v>2</v>
      </c>
      <c r="C3" s="26" t="s">
        <v>25</v>
      </c>
      <c r="D3" s="26" t="s">
        <v>21</v>
      </c>
      <c r="E3" s="26" t="s">
        <v>52</v>
      </c>
      <c r="F3" s="26" t="s">
        <v>22</v>
      </c>
      <c r="G3" s="26" t="s">
        <v>36</v>
      </c>
      <c r="H3" s="26" t="s">
        <v>57</v>
      </c>
      <c r="I3" s="25" t="s">
        <v>71</v>
      </c>
      <c r="J3" s="26" t="s">
        <v>72</v>
      </c>
      <c r="K3" s="26" t="s">
        <v>74</v>
      </c>
      <c r="L3" s="26" t="s">
        <v>73</v>
      </c>
      <c r="M3" s="26" t="s">
        <v>69</v>
      </c>
      <c r="N3" s="27" t="s">
        <v>70</v>
      </c>
    </row>
    <row r="4" spans="1:14" s="5" customFormat="1" ht="15.75" customHeight="1">
      <c r="A4" s="60" t="s">
        <v>4</v>
      </c>
      <c r="B4" s="76">
        <v>40960</v>
      </c>
      <c r="C4" s="81">
        <v>40986</v>
      </c>
      <c r="D4" s="77">
        <v>41055</v>
      </c>
      <c r="E4" s="77">
        <v>41116</v>
      </c>
      <c r="F4" s="44">
        <v>41135</v>
      </c>
      <c r="G4" s="44">
        <v>41175</v>
      </c>
      <c r="H4" s="78" t="s">
        <v>83</v>
      </c>
      <c r="I4" s="28"/>
      <c r="J4" s="29"/>
      <c r="K4" s="29"/>
      <c r="L4" s="29"/>
      <c r="M4" s="29"/>
      <c r="N4" s="30"/>
    </row>
    <row r="5" spans="1:14" ht="12.75">
      <c r="A5" s="62" t="s">
        <v>164</v>
      </c>
      <c r="B5" s="85">
        <v>40</v>
      </c>
      <c r="C5" s="46">
        <v>35</v>
      </c>
      <c r="D5" s="50">
        <v>9</v>
      </c>
      <c r="E5" s="47">
        <v>30</v>
      </c>
      <c r="F5" s="101">
        <v>30</v>
      </c>
      <c r="G5" s="86">
        <v>40</v>
      </c>
      <c r="H5" s="93">
        <v>20</v>
      </c>
      <c r="I5" s="31">
        <f>SUM(B5:H5)</f>
        <v>204</v>
      </c>
      <c r="J5" s="32">
        <f>COUNTIF(B5:H5,"&gt;0")</f>
        <v>7</v>
      </c>
      <c r="K5" s="32">
        <f>MIN(B5:H5)</f>
        <v>9</v>
      </c>
      <c r="L5" s="32">
        <f>IF(J5=1,I5,I5-K5)</f>
        <v>195</v>
      </c>
      <c r="M5" s="33">
        <f>RANK(I5,$I$5:$I$102,0)</f>
        <v>1</v>
      </c>
      <c r="N5" s="34">
        <f>RANK(L5,$L$5:$L$102,0)</f>
        <v>1</v>
      </c>
    </row>
    <row r="6" spans="1:14" ht="12.75">
      <c r="A6" s="61" t="s">
        <v>37</v>
      </c>
      <c r="B6" s="45">
        <v>22</v>
      </c>
      <c r="C6" s="46">
        <v>35</v>
      </c>
      <c r="D6" s="50">
        <v>25</v>
      </c>
      <c r="E6" s="47">
        <v>0</v>
      </c>
      <c r="F6" s="101">
        <v>23</v>
      </c>
      <c r="G6" s="86">
        <v>40</v>
      </c>
      <c r="H6" s="49">
        <v>19</v>
      </c>
      <c r="I6" s="31">
        <f>SUM(B6:H6)</f>
        <v>164</v>
      </c>
      <c r="J6" s="32">
        <f>COUNTIF(B6:H6,"&gt;0")</f>
        <v>6</v>
      </c>
      <c r="K6" s="32">
        <f>MIN(B6:H6)</f>
        <v>0</v>
      </c>
      <c r="L6" s="32">
        <f>IF(J6=1,I6,I6-K6)</f>
        <v>164</v>
      </c>
      <c r="M6" s="33">
        <f>RANK(I6,$I$5:$I$102,0)</f>
        <v>2</v>
      </c>
      <c r="N6" s="34">
        <f>RANK(L6,$L$5:$L$102,0)</f>
        <v>2</v>
      </c>
    </row>
    <row r="7" spans="1:14" ht="12.75">
      <c r="A7" s="61" t="s">
        <v>18</v>
      </c>
      <c r="B7" s="45">
        <v>25</v>
      </c>
      <c r="C7" s="46">
        <v>25</v>
      </c>
      <c r="D7" s="50">
        <v>20</v>
      </c>
      <c r="E7" s="47">
        <v>0</v>
      </c>
      <c r="F7" s="101">
        <v>21</v>
      </c>
      <c r="G7" s="93">
        <v>20</v>
      </c>
      <c r="H7" s="110">
        <v>40</v>
      </c>
      <c r="I7" s="31">
        <f>SUM(B7:H7)</f>
        <v>151</v>
      </c>
      <c r="J7" s="32">
        <f>COUNTIF(B7:H7,"&gt;0")</f>
        <v>6</v>
      </c>
      <c r="K7" s="32">
        <f>MIN(B7:H7)</f>
        <v>0</v>
      </c>
      <c r="L7" s="32">
        <f>IF(J7=1,I7,I7-K7)</f>
        <v>151</v>
      </c>
      <c r="M7" s="33">
        <f>RANK(I7,$I$5:$I$102,0)</f>
        <v>3</v>
      </c>
      <c r="N7" s="34">
        <f>RANK(L7,$L$5:$L$102,0)</f>
        <v>3</v>
      </c>
    </row>
    <row r="8" spans="1:14" ht="12.75">
      <c r="A8" s="61" t="s">
        <v>23</v>
      </c>
      <c r="B8" s="45">
        <v>30</v>
      </c>
      <c r="C8" s="46">
        <v>24</v>
      </c>
      <c r="D8" s="50">
        <v>17</v>
      </c>
      <c r="E8" s="47">
        <v>24</v>
      </c>
      <c r="F8" s="101">
        <v>0</v>
      </c>
      <c r="G8" s="50">
        <v>30</v>
      </c>
      <c r="H8" s="88">
        <v>21</v>
      </c>
      <c r="I8" s="31">
        <f>SUM(B8:H8)</f>
        <v>146</v>
      </c>
      <c r="J8" s="32">
        <f>COUNTIF(B8:H8,"&gt;0")</f>
        <v>6</v>
      </c>
      <c r="K8" s="32">
        <f>MIN(B8:H8)</f>
        <v>0</v>
      </c>
      <c r="L8" s="32">
        <f>IF(J8=1,I8,I8-K8)</f>
        <v>146</v>
      </c>
      <c r="M8" s="33">
        <f>RANK(I8,$I$5:$I$102,0)</f>
        <v>4</v>
      </c>
      <c r="N8" s="34">
        <f>RANK(L8,$L$5:$L$102,0)</f>
        <v>4</v>
      </c>
    </row>
    <row r="9" spans="1:14" ht="12.75">
      <c r="A9" s="61" t="s">
        <v>34</v>
      </c>
      <c r="B9" s="80">
        <v>20</v>
      </c>
      <c r="C9" s="46">
        <v>30</v>
      </c>
      <c r="D9" s="50">
        <v>6</v>
      </c>
      <c r="E9" s="47">
        <v>35</v>
      </c>
      <c r="F9" s="101">
        <v>0</v>
      </c>
      <c r="G9" s="86">
        <v>40</v>
      </c>
      <c r="H9" s="88">
        <v>10</v>
      </c>
      <c r="I9" s="31">
        <f>SUM(B9:H9)</f>
        <v>141</v>
      </c>
      <c r="J9" s="32">
        <f>COUNTIF(B9:H9,"&gt;0")</f>
        <v>6</v>
      </c>
      <c r="K9" s="32">
        <f>MIN(B9:H9)</f>
        <v>0</v>
      </c>
      <c r="L9" s="32">
        <f>IF(J9=1,I9,I9-K9)</f>
        <v>141</v>
      </c>
      <c r="M9" s="33">
        <f>RANK(I9,$I$5:$I$102,0)</f>
        <v>5</v>
      </c>
      <c r="N9" s="34">
        <f>RANK(L9,$L$5:$L$102,0)</f>
        <v>5</v>
      </c>
    </row>
    <row r="10" spans="1:14" ht="12.75">
      <c r="A10" s="61" t="s">
        <v>77</v>
      </c>
      <c r="B10" s="45">
        <v>18</v>
      </c>
      <c r="C10" s="46">
        <v>35</v>
      </c>
      <c r="D10" s="50">
        <v>14</v>
      </c>
      <c r="E10" s="47">
        <v>22</v>
      </c>
      <c r="F10" s="101">
        <v>35</v>
      </c>
      <c r="G10" s="48">
        <v>0</v>
      </c>
      <c r="H10" s="48">
        <v>16</v>
      </c>
      <c r="I10" s="31">
        <f>SUM(B10:H10)</f>
        <v>140</v>
      </c>
      <c r="J10" s="32">
        <f>COUNTIF(B10:H10,"&gt;0")</f>
        <v>6</v>
      </c>
      <c r="K10" s="32">
        <f>MIN(B10:H10)</f>
        <v>0</v>
      </c>
      <c r="L10" s="32">
        <f>IF(J10=1,I10,I10-K10)</f>
        <v>140</v>
      </c>
      <c r="M10" s="33">
        <f>RANK(I10,$I$5:$I$102,0)</f>
        <v>6</v>
      </c>
      <c r="N10" s="34">
        <f>RANK(L10,$L$5:$L$102,0)</f>
        <v>6</v>
      </c>
    </row>
    <row r="11" spans="1:14" ht="12.75">
      <c r="A11" s="61" t="s">
        <v>47</v>
      </c>
      <c r="B11" s="45">
        <v>12</v>
      </c>
      <c r="C11" s="46">
        <v>25</v>
      </c>
      <c r="D11" s="50">
        <v>7</v>
      </c>
      <c r="E11" s="47">
        <v>21</v>
      </c>
      <c r="F11" s="101">
        <v>16</v>
      </c>
      <c r="G11" s="48">
        <v>30</v>
      </c>
      <c r="H11" s="49">
        <v>18</v>
      </c>
      <c r="I11" s="31">
        <f>SUM(B11:H11)</f>
        <v>129</v>
      </c>
      <c r="J11" s="32">
        <f>COUNTIF(B11:H11,"&gt;0")</f>
        <v>7</v>
      </c>
      <c r="K11" s="32">
        <f>MIN(B11:H11)</f>
        <v>7</v>
      </c>
      <c r="L11" s="32">
        <f>IF(J11=1,I11,I11-K11)</f>
        <v>122</v>
      </c>
      <c r="M11" s="33">
        <f>RANK(I11,$I$5:$I$102,0)</f>
        <v>7</v>
      </c>
      <c r="N11" s="34">
        <f>RANK(L11,$L$5:$L$102,0)</f>
        <v>7</v>
      </c>
    </row>
    <row r="12" spans="1:14" ht="12.75">
      <c r="A12" s="61" t="s">
        <v>55</v>
      </c>
      <c r="B12" s="45">
        <v>19</v>
      </c>
      <c r="C12" s="46">
        <v>23</v>
      </c>
      <c r="D12" s="50">
        <v>0</v>
      </c>
      <c r="E12" s="47">
        <v>14</v>
      </c>
      <c r="F12" s="101">
        <v>14</v>
      </c>
      <c r="G12" s="48">
        <v>30</v>
      </c>
      <c r="H12" s="49">
        <v>15</v>
      </c>
      <c r="I12" s="31">
        <f>SUM(B12:H12)</f>
        <v>115</v>
      </c>
      <c r="J12" s="32">
        <f>COUNTIF(B12:H12,"&gt;0")</f>
        <v>6</v>
      </c>
      <c r="K12" s="32">
        <f>MIN(B12:H12)</f>
        <v>0</v>
      </c>
      <c r="L12" s="32">
        <f>IF(J12=1,I12,I12-K12)</f>
        <v>115</v>
      </c>
      <c r="M12" s="33">
        <f>RANK(I12,$I$5:$I$102,0)</f>
        <v>8</v>
      </c>
      <c r="N12" s="34">
        <f>RANK(L12,$L$5:$L$102,0)</f>
        <v>8</v>
      </c>
    </row>
    <row r="13" spans="1:14" ht="12.75">
      <c r="A13" s="61" t="s">
        <v>24</v>
      </c>
      <c r="B13" s="45">
        <v>0</v>
      </c>
      <c r="C13" s="86">
        <v>40</v>
      </c>
      <c r="D13" s="50">
        <v>24</v>
      </c>
      <c r="E13" s="47">
        <v>0</v>
      </c>
      <c r="F13" s="103">
        <v>20</v>
      </c>
      <c r="G13" s="47">
        <v>0</v>
      </c>
      <c r="H13" s="48">
        <v>30</v>
      </c>
      <c r="I13" s="31">
        <f>SUM(B13:H13)</f>
        <v>114</v>
      </c>
      <c r="J13" s="32">
        <f>COUNTIF(B13:H13,"&gt;0")</f>
        <v>4</v>
      </c>
      <c r="K13" s="32">
        <f>MIN(B13:H13)</f>
        <v>0</v>
      </c>
      <c r="L13" s="32">
        <f>IF(J13=1,I13,I13-K13)</f>
        <v>114</v>
      </c>
      <c r="M13" s="33">
        <f>RANK(I13,$I$5:$I$102,0)</f>
        <v>9</v>
      </c>
      <c r="N13" s="34">
        <f>RANK(L13,$L$5:$L$102,0)</f>
        <v>9</v>
      </c>
    </row>
    <row r="14" spans="1:14" ht="12.75">
      <c r="A14" s="61" t="s">
        <v>49</v>
      </c>
      <c r="B14" s="45">
        <v>0</v>
      </c>
      <c r="C14" s="46">
        <v>24</v>
      </c>
      <c r="D14" s="50">
        <v>0</v>
      </c>
      <c r="E14" s="47">
        <v>0</v>
      </c>
      <c r="F14" s="101">
        <v>22</v>
      </c>
      <c r="G14" s="48">
        <v>35</v>
      </c>
      <c r="H14" s="49">
        <v>25</v>
      </c>
      <c r="I14" s="31">
        <f>SUM(B14:H14)</f>
        <v>106</v>
      </c>
      <c r="J14" s="32">
        <f>COUNTIF(B14:H14,"&gt;0")</f>
        <v>4</v>
      </c>
      <c r="K14" s="32">
        <f>MIN(B14:H14)</f>
        <v>0</v>
      </c>
      <c r="L14" s="32">
        <f>IF(J14=1,I14,I14-K14)</f>
        <v>106</v>
      </c>
      <c r="M14" s="33">
        <f>RANK(I14,$I$5:$I$102,0)</f>
        <v>10</v>
      </c>
      <c r="N14" s="34">
        <f>RANK(L14,$L$5:$L$102,0)</f>
        <v>10</v>
      </c>
    </row>
    <row r="15" spans="1:14" ht="12.75">
      <c r="A15" s="61" t="s">
        <v>159</v>
      </c>
      <c r="B15" s="45">
        <v>0</v>
      </c>
      <c r="C15" s="46">
        <v>24</v>
      </c>
      <c r="D15" s="50">
        <v>0</v>
      </c>
      <c r="E15" s="47">
        <v>0</v>
      </c>
      <c r="F15" s="101">
        <v>19</v>
      </c>
      <c r="G15" s="86">
        <v>40</v>
      </c>
      <c r="H15" s="49">
        <v>12</v>
      </c>
      <c r="I15" s="31">
        <f>SUM(B15:H15)</f>
        <v>95</v>
      </c>
      <c r="J15" s="32">
        <f>COUNTIF(B15:H15,"&gt;0")</f>
        <v>4</v>
      </c>
      <c r="K15" s="32">
        <f>MIN(B15:H15)</f>
        <v>0</v>
      </c>
      <c r="L15" s="32">
        <f>IF(J15=1,I15,I15-K15)</f>
        <v>95</v>
      </c>
      <c r="M15" s="33">
        <f>RANK(I15,$I$5:$I$102,0)</f>
        <v>11</v>
      </c>
      <c r="N15" s="34">
        <f>RANK(L15,$L$5:$L$102,0)</f>
        <v>11</v>
      </c>
    </row>
    <row r="16" spans="1:14" ht="12.75">
      <c r="A16" s="61" t="s">
        <v>169</v>
      </c>
      <c r="B16" s="45">
        <v>0</v>
      </c>
      <c r="C16" s="86">
        <v>40</v>
      </c>
      <c r="D16" s="50">
        <v>0</v>
      </c>
      <c r="E16" s="47">
        <v>13</v>
      </c>
      <c r="F16" s="102">
        <v>40</v>
      </c>
      <c r="G16" s="47">
        <v>0</v>
      </c>
      <c r="H16" s="49">
        <v>0</v>
      </c>
      <c r="I16" s="31">
        <f>SUM(B16:H16)</f>
        <v>93</v>
      </c>
      <c r="J16" s="32">
        <f>COUNTIF(B16:H16,"&gt;0")</f>
        <v>3</v>
      </c>
      <c r="K16" s="32">
        <f>MIN(B16:H16)</f>
        <v>0</v>
      </c>
      <c r="L16" s="32">
        <f>IF(J16=1,I16,I16-K16)</f>
        <v>93</v>
      </c>
      <c r="M16" s="33">
        <f>RANK(I16,$I$5:$I$102,0)</f>
        <v>12</v>
      </c>
      <c r="N16" s="34">
        <f>RANK(L16,$L$5:$L$102,0)</f>
        <v>12</v>
      </c>
    </row>
    <row r="17" spans="1:14" ht="12.75">
      <c r="A17" s="61" t="s">
        <v>17</v>
      </c>
      <c r="B17" s="45">
        <v>24</v>
      </c>
      <c r="C17" s="46">
        <v>0</v>
      </c>
      <c r="D17" s="50">
        <v>0</v>
      </c>
      <c r="E17" s="93">
        <v>20</v>
      </c>
      <c r="F17" s="101">
        <v>25</v>
      </c>
      <c r="G17" s="47">
        <v>0</v>
      </c>
      <c r="H17" s="49">
        <v>23</v>
      </c>
      <c r="I17" s="31">
        <f>SUM(B17:H17)</f>
        <v>92</v>
      </c>
      <c r="J17" s="32">
        <f>COUNTIF(B17:H17,"&gt;0")</f>
        <v>4</v>
      </c>
      <c r="K17" s="32">
        <f>MIN(B17:H17)</f>
        <v>0</v>
      </c>
      <c r="L17" s="32">
        <f>IF(J17=1,I17,I17-K17)</f>
        <v>92</v>
      </c>
      <c r="M17" s="33">
        <f>RANK(I17,$I$5:$I$102,0)</f>
        <v>13</v>
      </c>
      <c r="N17" s="34">
        <f>RANK(L17,$L$5:$L$102,0)</f>
        <v>13</v>
      </c>
    </row>
    <row r="18" spans="1:14" ht="12.75">
      <c r="A18" s="61" t="s">
        <v>14</v>
      </c>
      <c r="B18" s="45">
        <v>0</v>
      </c>
      <c r="C18" s="46">
        <v>22</v>
      </c>
      <c r="D18" s="50">
        <v>23</v>
      </c>
      <c r="E18" s="47">
        <v>0</v>
      </c>
      <c r="F18" s="101">
        <v>0</v>
      </c>
      <c r="G18" s="48">
        <v>35</v>
      </c>
      <c r="H18" s="49">
        <v>0</v>
      </c>
      <c r="I18" s="31">
        <f>SUM(B18:H18)</f>
        <v>80</v>
      </c>
      <c r="J18" s="32">
        <f>COUNTIF(B18:H18,"&gt;0")</f>
        <v>3</v>
      </c>
      <c r="K18" s="32">
        <f>MIN(B18:H18)</f>
        <v>0</v>
      </c>
      <c r="L18" s="32">
        <f>IF(J18=1,I18,I18-K18)</f>
        <v>80</v>
      </c>
      <c r="M18" s="33">
        <f>RANK(I18,$I$5:$I$102,0)</f>
        <v>14</v>
      </c>
      <c r="N18" s="34">
        <f>RANK(L18,$L$5:$L$102,0)</f>
        <v>14</v>
      </c>
    </row>
    <row r="19" spans="1:14" ht="12.75">
      <c r="A19" s="61" t="s">
        <v>5</v>
      </c>
      <c r="B19" s="45">
        <v>35</v>
      </c>
      <c r="C19" s="46">
        <v>24</v>
      </c>
      <c r="D19" s="50">
        <v>0</v>
      </c>
      <c r="E19" s="47">
        <v>0</v>
      </c>
      <c r="F19" s="103">
        <v>20</v>
      </c>
      <c r="G19" s="47">
        <v>0</v>
      </c>
      <c r="H19" s="49">
        <v>0</v>
      </c>
      <c r="I19" s="31">
        <f>SUM(B19:H19)</f>
        <v>79</v>
      </c>
      <c r="J19" s="32">
        <f>COUNTIF(B19:H19,"&gt;0")</f>
        <v>3</v>
      </c>
      <c r="K19" s="32">
        <f>MIN(B19:H19)</f>
        <v>0</v>
      </c>
      <c r="L19" s="32">
        <f>IF(J19=1,I19,I19-K19)</f>
        <v>79</v>
      </c>
      <c r="M19" s="33">
        <f>RANK(I19,$I$5:$I$102,0)</f>
        <v>15</v>
      </c>
      <c r="N19" s="34">
        <f>RANK(L19,$L$5:$L$102,0)</f>
        <v>15</v>
      </c>
    </row>
    <row r="20" spans="1:14" ht="12.75">
      <c r="A20" s="61" t="s">
        <v>11</v>
      </c>
      <c r="B20" s="45">
        <v>13</v>
      </c>
      <c r="C20" s="46">
        <v>30</v>
      </c>
      <c r="D20" s="50">
        <v>0</v>
      </c>
      <c r="E20" s="47">
        <v>0</v>
      </c>
      <c r="F20" s="101">
        <v>0</v>
      </c>
      <c r="G20" s="47">
        <v>0</v>
      </c>
      <c r="H20" s="49">
        <v>35</v>
      </c>
      <c r="I20" s="31">
        <f>SUM(B20:H20)</f>
        <v>78</v>
      </c>
      <c r="J20" s="32">
        <f>COUNTIF(B20:H20,"&gt;0")</f>
        <v>3</v>
      </c>
      <c r="K20" s="32">
        <f>MIN(B20:H20)</f>
        <v>0</v>
      </c>
      <c r="L20" s="32">
        <f>IF(J20=1,I20,I20-K20)</f>
        <v>78</v>
      </c>
      <c r="M20" s="33">
        <f>RANK(I20,$I$5:$I$102,0)</f>
        <v>16</v>
      </c>
      <c r="N20" s="34">
        <f>RANK(L20,$L$5:$L$102,0)</f>
        <v>16</v>
      </c>
    </row>
    <row r="21" spans="1:14" ht="12.75">
      <c r="A21" s="61" t="s">
        <v>56</v>
      </c>
      <c r="B21" s="45">
        <v>0</v>
      </c>
      <c r="C21" s="46">
        <v>30</v>
      </c>
      <c r="D21" s="50">
        <v>0</v>
      </c>
      <c r="E21" s="47">
        <v>0</v>
      </c>
      <c r="F21" s="101">
        <v>0</v>
      </c>
      <c r="G21" s="48">
        <v>35</v>
      </c>
      <c r="H21" s="49">
        <v>9</v>
      </c>
      <c r="I21" s="31">
        <f>SUM(B21:H21)</f>
        <v>74</v>
      </c>
      <c r="J21" s="32">
        <f>COUNTIF(B21:H21,"&gt;0")</f>
        <v>3</v>
      </c>
      <c r="K21" s="32">
        <f>MIN(B21:H21)</f>
        <v>0</v>
      </c>
      <c r="L21" s="32">
        <f>IF(J21=1,I21,I21-K21)</f>
        <v>74</v>
      </c>
      <c r="M21" s="33">
        <f>RANK(I21,$I$5:$I$102,0)</f>
        <v>17</v>
      </c>
      <c r="N21" s="34">
        <f>RANK(L21,$L$5:$L$102,0)</f>
        <v>17</v>
      </c>
    </row>
    <row r="22" spans="1:14" ht="12.75">
      <c r="A22" s="61" t="s">
        <v>35</v>
      </c>
      <c r="B22" s="45">
        <v>0</v>
      </c>
      <c r="C22" s="46">
        <v>30</v>
      </c>
      <c r="D22" s="86">
        <v>40</v>
      </c>
      <c r="E22" s="47">
        <v>0</v>
      </c>
      <c r="F22" s="101">
        <v>0</v>
      </c>
      <c r="G22" s="47">
        <v>0</v>
      </c>
      <c r="H22" s="49">
        <v>0</v>
      </c>
      <c r="I22" s="31">
        <f>SUM(B22:H22)</f>
        <v>70</v>
      </c>
      <c r="J22" s="32">
        <f>COUNTIF(B22:H22,"&gt;0")</f>
        <v>2</v>
      </c>
      <c r="K22" s="32">
        <f>MIN(B22:H22)</f>
        <v>0</v>
      </c>
      <c r="L22" s="32">
        <f>IF(J22=1,I22,I22-K22)</f>
        <v>70</v>
      </c>
      <c r="M22" s="33">
        <f>RANK(I22,$I$5:$I$102,0)</f>
        <v>18</v>
      </c>
      <c r="N22" s="34">
        <f>RANK(L22,$L$5:$L$102,0)</f>
        <v>18</v>
      </c>
    </row>
    <row r="23" spans="1:14" ht="12.75">
      <c r="A23" s="61" t="s">
        <v>10</v>
      </c>
      <c r="B23" s="80">
        <v>20</v>
      </c>
      <c r="C23" s="46">
        <v>0</v>
      </c>
      <c r="D23" s="50">
        <v>0</v>
      </c>
      <c r="E23" s="47">
        <v>17</v>
      </c>
      <c r="F23" s="101">
        <v>0</v>
      </c>
      <c r="G23" s="48">
        <v>30</v>
      </c>
      <c r="H23" s="49">
        <v>0</v>
      </c>
      <c r="I23" s="31">
        <f>SUM(B23:H23)</f>
        <v>67</v>
      </c>
      <c r="J23" s="32">
        <f>COUNTIF(B23:H23,"&gt;0")</f>
        <v>3</v>
      </c>
      <c r="K23" s="32">
        <f>MIN(B23:H23)</f>
        <v>0</v>
      </c>
      <c r="L23" s="32">
        <f>IF(J23=1,I23,I23-K23)</f>
        <v>67</v>
      </c>
      <c r="M23" s="33">
        <f>RANK(I23,$I$5:$I$102,0)</f>
        <v>19</v>
      </c>
      <c r="N23" s="34">
        <f>RANK(L23,$L$5:$L$102,0)</f>
        <v>19</v>
      </c>
    </row>
    <row r="24" spans="1:14" ht="12.75">
      <c r="A24" s="61" t="s">
        <v>12</v>
      </c>
      <c r="B24" s="45">
        <v>17</v>
      </c>
      <c r="C24" s="86">
        <v>40</v>
      </c>
      <c r="D24" s="50">
        <v>8</v>
      </c>
      <c r="E24" s="47">
        <v>0</v>
      </c>
      <c r="F24" s="101">
        <v>0</v>
      </c>
      <c r="G24" s="47">
        <v>0</v>
      </c>
      <c r="H24" s="75">
        <v>0</v>
      </c>
      <c r="I24" s="31">
        <f>SUM(B24:H24)</f>
        <v>65</v>
      </c>
      <c r="J24" s="32">
        <f>COUNTIF(B24:H24,"&gt;0")</f>
        <v>3</v>
      </c>
      <c r="K24" s="32">
        <f>MIN(B24:H24)</f>
        <v>0</v>
      </c>
      <c r="L24" s="32">
        <f>IF(J24=1,I24,I24-K24)</f>
        <v>65</v>
      </c>
      <c r="M24" s="33">
        <f>RANK(I24,$I$5:$I$102,0)</f>
        <v>20</v>
      </c>
      <c r="N24" s="34">
        <f>RANK(L24,$L$5:$L$102,0)</f>
        <v>20</v>
      </c>
    </row>
    <row r="25" spans="1:14" ht="12.75">
      <c r="A25" s="61" t="s">
        <v>191</v>
      </c>
      <c r="B25" s="45">
        <v>0</v>
      </c>
      <c r="C25" s="46">
        <v>0</v>
      </c>
      <c r="D25" s="50">
        <v>4</v>
      </c>
      <c r="E25" s="86">
        <v>40</v>
      </c>
      <c r="F25" s="101">
        <v>13</v>
      </c>
      <c r="G25" s="47">
        <v>0</v>
      </c>
      <c r="H25" s="49">
        <v>7</v>
      </c>
      <c r="I25" s="31">
        <f>SUM(B25:H25)</f>
        <v>64</v>
      </c>
      <c r="J25" s="32">
        <f>COUNTIF(B25:H25,"&gt;0")</f>
        <v>4</v>
      </c>
      <c r="K25" s="32">
        <f>MIN(B25:H25)</f>
        <v>0</v>
      </c>
      <c r="L25" s="32">
        <f>IF(J25=1,I25,I25-K25)</f>
        <v>64</v>
      </c>
      <c r="M25" s="33">
        <f>RANK(I25,$I$5:$I$102,0)</f>
        <v>21</v>
      </c>
      <c r="N25" s="34">
        <f>RANK(L25,$L$5:$L$102,0)</f>
        <v>21</v>
      </c>
    </row>
    <row r="26" spans="1:14" ht="12.75">
      <c r="A26" s="61" t="s">
        <v>31</v>
      </c>
      <c r="B26" s="80">
        <v>20</v>
      </c>
      <c r="C26" s="46">
        <v>0</v>
      </c>
      <c r="D26" s="50">
        <v>0</v>
      </c>
      <c r="E26" s="47">
        <v>19</v>
      </c>
      <c r="F26" s="101">
        <v>24</v>
      </c>
      <c r="G26" s="47">
        <v>0</v>
      </c>
      <c r="H26" s="49">
        <v>0</v>
      </c>
      <c r="I26" s="31">
        <f>SUM(B26:H26)</f>
        <v>63</v>
      </c>
      <c r="J26" s="32">
        <f>COUNTIF(B26:H26,"&gt;0")</f>
        <v>3</v>
      </c>
      <c r="K26" s="32">
        <f>MIN(B26:H26)</f>
        <v>0</v>
      </c>
      <c r="L26" s="32">
        <f>IF(J26=1,I26,I26-K26)</f>
        <v>63</v>
      </c>
      <c r="M26" s="33">
        <f>RANK(I26,$I$5:$I$102,0)</f>
        <v>22</v>
      </c>
      <c r="N26" s="34">
        <f>RANK(L26,$L$5:$L$102,0)</f>
        <v>22</v>
      </c>
    </row>
    <row r="27" spans="1:14" ht="12.75">
      <c r="A27" s="61" t="s">
        <v>38</v>
      </c>
      <c r="B27" s="45">
        <v>23</v>
      </c>
      <c r="C27" s="46">
        <v>0</v>
      </c>
      <c r="D27" s="50">
        <v>0</v>
      </c>
      <c r="E27" s="47">
        <v>16</v>
      </c>
      <c r="F27" s="103">
        <v>20</v>
      </c>
      <c r="G27" s="47">
        <v>0</v>
      </c>
      <c r="H27" s="49">
        <v>0</v>
      </c>
      <c r="I27" s="31">
        <f>SUM(B27:H27)</f>
        <v>59</v>
      </c>
      <c r="J27" s="32">
        <f>COUNTIF(B27:H27,"&gt;0")</f>
        <v>3</v>
      </c>
      <c r="K27" s="32">
        <f>MIN(B27:H27)</f>
        <v>0</v>
      </c>
      <c r="L27" s="32">
        <f>IF(J27=1,I27,I27-K27)</f>
        <v>59</v>
      </c>
      <c r="M27" s="33">
        <f>RANK(I27,$I$5:$I$102,0)</f>
        <v>23</v>
      </c>
      <c r="N27" s="34">
        <f>RANK(L27,$L$5:$L$102,0)</f>
        <v>23</v>
      </c>
    </row>
    <row r="28" spans="1:14" ht="12.75">
      <c r="A28" s="61" t="s">
        <v>184</v>
      </c>
      <c r="B28" s="45">
        <v>0</v>
      </c>
      <c r="C28" s="46">
        <v>0</v>
      </c>
      <c r="D28" s="50">
        <v>21</v>
      </c>
      <c r="E28" s="93">
        <v>20</v>
      </c>
      <c r="F28" s="101">
        <v>17</v>
      </c>
      <c r="G28" s="47">
        <v>0</v>
      </c>
      <c r="H28" s="49">
        <v>0</v>
      </c>
      <c r="I28" s="31">
        <f>SUM(B28:H28)</f>
        <v>58</v>
      </c>
      <c r="J28" s="32">
        <f>COUNTIF(B28:H28,"&gt;0")</f>
        <v>3</v>
      </c>
      <c r="K28" s="32">
        <f>MIN(B28:H28)</f>
        <v>0</v>
      </c>
      <c r="L28" s="32">
        <f>IF(J28=1,I28,I28-K28)</f>
        <v>58</v>
      </c>
      <c r="M28" s="33">
        <f>RANK(I28,$I$5:$I$102,0)</f>
        <v>24</v>
      </c>
      <c r="N28" s="34">
        <f>RANK(L28,$L$5:$L$102,0)</f>
        <v>24</v>
      </c>
    </row>
    <row r="29" spans="1:14" ht="12.75">
      <c r="A29" s="61" t="s">
        <v>78</v>
      </c>
      <c r="B29" s="45">
        <v>21</v>
      </c>
      <c r="C29" s="46">
        <v>35</v>
      </c>
      <c r="D29" s="50">
        <v>0</v>
      </c>
      <c r="E29" s="47">
        <v>0</v>
      </c>
      <c r="F29" s="101">
        <v>0</v>
      </c>
      <c r="G29" s="47">
        <v>0</v>
      </c>
      <c r="H29" s="49">
        <v>0</v>
      </c>
      <c r="I29" s="31">
        <f>SUM(B29:H29)</f>
        <v>56</v>
      </c>
      <c r="J29" s="32">
        <f>COUNTIF(B29:H29,"&gt;0")</f>
        <v>2</v>
      </c>
      <c r="K29" s="32">
        <f>MIN(B29:H29)</f>
        <v>0</v>
      </c>
      <c r="L29" s="32">
        <f>IF(J29=1,I29,I29-K29)</f>
        <v>56</v>
      </c>
      <c r="M29" s="33">
        <f>RANK(I29,$I$5:$I$102,0)</f>
        <v>25</v>
      </c>
      <c r="N29" s="34">
        <f>RANK(L29,$L$5:$L$102,0)</f>
        <v>25</v>
      </c>
    </row>
    <row r="30" spans="1:14" ht="12.75">
      <c r="A30" s="61" t="s">
        <v>121</v>
      </c>
      <c r="B30" s="45">
        <v>14</v>
      </c>
      <c r="C30" s="46">
        <v>25</v>
      </c>
      <c r="D30" s="50">
        <v>0</v>
      </c>
      <c r="E30" s="47">
        <v>0</v>
      </c>
      <c r="F30" s="101">
        <v>0</v>
      </c>
      <c r="G30" s="47">
        <v>0</v>
      </c>
      <c r="H30" s="49">
        <v>17</v>
      </c>
      <c r="I30" s="31">
        <f>SUM(B30:H30)</f>
        <v>56</v>
      </c>
      <c r="J30" s="32">
        <f>COUNTIF(B30:H30,"&gt;0")</f>
        <v>3</v>
      </c>
      <c r="K30" s="32">
        <f>MIN(B30:H30)</f>
        <v>0</v>
      </c>
      <c r="L30" s="32">
        <f>IF(J30=1,I30,I30-K30)</f>
        <v>56</v>
      </c>
      <c r="M30" s="33">
        <f>RANK(I30,$I$5:$I$102,0)</f>
        <v>25</v>
      </c>
      <c r="N30" s="34">
        <f>RANK(L30,$L$5:$L$102,0)</f>
        <v>25</v>
      </c>
    </row>
    <row r="31" spans="1:14" ht="12.75">
      <c r="A31" s="61" t="s">
        <v>51</v>
      </c>
      <c r="B31" s="45">
        <v>20</v>
      </c>
      <c r="C31" s="46">
        <v>0</v>
      </c>
      <c r="D31" s="50">
        <v>0</v>
      </c>
      <c r="E31" s="47">
        <v>18</v>
      </c>
      <c r="F31" s="47">
        <v>12</v>
      </c>
      <c r="G31" s="47">
        <v>0</v>
      </c>
      <c r="H31" s="49">
        <v>0</v>
      </c>
      <c r="I31" s="31">
        <f>SUM(B31:H31)</f>
        <v>50</v>
      </c>
      <c r="J31" s="32">
        <f>COUNTIF(B31:H31,"&gt;0")</f>
        <v>3</v>
      </c>
      <c r="K31" s="32">
        <f>MIN(B31:H31)</f>
        <v>0</v>
      </c>
      <c r="L31" s="32">
        <f>IF(J31=1,I31,I31-K31)</f>
        <v>50</v>
      </c>
      <c r="M31" s="33">
        <f>RANK(I31,$I$5:$I$102,0)</f>
        <v>27</v>
      </c>
      <c r="N31" s="34">
        <f>RANK(L31,$L$5:$L$102,0)</f>
        <v>27</v>
      </c>
    </row>
    <row r="32" spans="1:14" ht="12.75">
      <c r="A32" s="61" t="s">
        <v>53</v>
      </c>
      <c r="B32" s="45">
        <v>0</v>
      </c>
      <c r="C32" s="46">
        <v>0</v>
      </c>
      <c r="D32" s="50">
        <v>30</v>
      </c>
      <c r="E32" s="47">
        <v>0</v>
      </c>
      <c r="F32" s="47">
        <v>20</v>
      </c>
      <c r="G32" s="47">
        <v>0</v>
      </c>
      <c r="H32" s="49">
        <v>0</v>
      </c>
      <c r="I32" s="31">
        <f>SUM(B32:H32)</f>
        <v>50</v>
      </c>
      <c r="J32" s="32">
        <f>COUNTIF(B32:H32,"&gt;0")</f>
        <v>2</v>
      </c>
      <c r="K32" s="32">
        <f>MIN(B32:H32)</f>
        <v>0</v>
      </c>
      <c r="L32" s="32">
        <f>IF(J32=1,I32,I32-K32)</f>
        <v>50</v>
      </c>
      <c r="M32" s="33">
        <f>RANK(I32,$I$5:$I$102,0)</f>
        <v>27</v>
      </c>
      <c r="N32" s="34">
        <f>RANK(L32,$L$5:$L$102,0)</f>
        <v>27</v>
      </c>
    </row>
    <row r="33" spans="1:14" ht="12.75">
      <c r="A33" s="61" t="s">
        <v>6</v>
      </c>
      <c r="B33" s="45">
        <v>0</v>
      </c>
      <c r="C33" s="46">
        <v>0</v>
      </c>
      <c r="D33" s="50">
        <v>18</v>
      </c>
      <c r="E33" s="47">
        <v>10</v>
      </c>
      <c r="F33" s="47">
        <v>0</v>
      </c>
      <c r="G33" s="47">
        <v>0</v>
      </c>
      <c r="H33" s="49">
        <v>20</v>
      </c>
      <c r="I33" s="31">
        <f>SUM(B33:H33)</f>
        <v>48</v>
      </c>
      <c r="J33" s="32">
        <f>COUNTIF(B33:H33,"&gt;0")</f>
        <v>3</v>
      </c>
      <c r="K33" s="32">
        <f>MIN(B33:H33)</f>
        <v>0</v>
      </c>
      <c r="L33" s="32">
        <f>IF(J33=1,I33,I33-K33)</f>
        <v>48</v>
      </c>
      <c r="M33" s="33">
        <f>RANK(I33,$I$5:$I$102,0)</f>
        <v>29</v>
      </c>
      <c r="N33" s="34">
        <f>RANK(L33,$L$5:$L$102,0)</f>
        <v>29</v>
      </c>
    </row>
    <row r="34" spans="1:14" ht="12.75">
      <c r="A34" s="61" t="s">
        <v>28</v>
      </c>
      <c r="B34" s="45">
        <v>0</v>
      </c>
      <c r="C34" s="46">
        <v>23</v>
      </c>
      <c r="D34" s="50">
        <v>19</v>
      </c>
      <c r="E34" s="47">
        <v>0</v>
      </c>
      <c r="F34" s="47">
        <v>0</v>
      </c>
      <c r="G34" s="47">
        <v>0</v>
      </c>
      <c r="H34" s="49">
        <v>0</v>
      </c>
      <c r="I34" s="31">
        <f>SUM(B34:H34)</f>
        <v>42</v>
      </c>
      <c r="J34" s="32">
        <f>COUNTIF(B34:H34,"&gt;0")</f>
        <v>2</v>
      </c>
      <c r="K34" s="32">
        <f>MIN(B34:H34)</f>
        <v>0</v>
      </c>
      <c r="L34" s="32">
        <f>IF(J34=1,I34,I34-K34)</f>
        <v>42</v>
      </c>
      <c r="M34" s="33">
        <f>RANK(I34,$I$5:$I$102,0)</f>
        <v>30</v>
      </c>
      <c r="N34" s="34">
        <f>RANK(L34,$L$5:$L$102,0)</f>
        <v>30</v>
      </c>
    </row>
    <row r="35" spans="1:14" ht="12.75">
      <c r="A35" s="61" t="s">
        <v>46</v>
      </c>
      <c r="B35" s="45">
        <v>0</v>
      </c>
      <c r="C35" s="86">
        <v>40</v>
      </c>
      <c r="D35" s="50">
        <v>0</v>
      </c>
      <c r="E35" s="47">
        <v>0</v>
      </c>
      <c r="F35" s="47">
        <v>0</v>
      </c>
      <c r="G35" s="47">
        <v>0</v>
      </c>
      <c r="H35" s="49">
        <v>0</v>
      </c>
      <c r="I35" s="31">
        <f>SUM(B35:H35)</f>
        <v>40</v>
      </c>
      <c r="J35" s="32">
        <f>COUNTIF(B35:H35,"&gt;0")</f>
        <v>1</v>
      </c>
      <c r="K35" s="32">
        <f>MIN(B35:H35)</f>
        <v>0</v>
      </c>
      <c r="L35" s="32">
        <f>IF(J35=1,I35,I35-K35)</f>
        <v>40</v>
      </c>
      <c r="M35" s="33">
        <f>RANK(I35,$I$5:$I$102,0)</f>
        <v>31</v>
      </c>
      <c r="N35" s="34">
        <f>RANK(L35,$L$5:$L$102,0)</f>
        <v>31</v>
      </c>
    </row>
    <row r="36" spans="1:14" ht="12.75">
      <c r="A36" s="61" t="s">
        <v>163</v>
      </c>
      <c r="B36" s="45">
        <v>0</v>
      </c>
      <c r="C36" s="46">
        <v>22</v>
      </c>
      <c r="D36" s="50">
        <v>10</v>
      </c>
      <c r="E36" s="47">
        <v>0</v>
      </c>
      <c r="F36" s="47">
        <v>0</v>
      </c>
      <c r="G36" s="47">
        <v>0</v>
      </c>
      <c r="H36" s="49">
        <v>8</v>
      </c>
      <c r="I36" s="31">
        <f>SUM(B36:H36)</f>
        <v>40</v>
      </c>
      <c r="J36" s="32">
        <f>COUNTIF(B36:H36,"&gt;0")</f>
        <v>3</v>
      </c>
      <c r="K36" s="32">
        <f>MIN(B36:H36)</f>
        <v>0</v>
      </c>
      <c r="L36" s="32">
        <f>IF(J36=1,I36,I36-K36)</f>
        <v>40</v>
      </c>
      <c r="M36" s="33">
        <f>RANK(I36,$I$5:$I$102,0)</f>
        <v>31</v>
      </c>
      <c r="N36" s="34">
        <f>RANK(L36,$L$5:$L$102,0)</f>
        <v>31</v>
      </c>
    </row>
    <row r="37" spans="1:14" ht="12.75">
      <c r="A37" s="61" t="s">
        <v>243</v>
      </c>
      <c r="B37" s="45">
        <v>0</v>
      </c>
      <c r="C37" s="46">
        <v>0</v>
      </c>
      <c r="D37" s="50">
        <v>0</v>
      </c>
      <c r="E37" s="47">
        <v>12</v>
      </c>
      <c r="F37" s="47">
        <v>0</v>
      </c>
      <c r="G37" s="47">
        <v>0</v>
      </c>
      <c r="H37" s="49">
        <v>24</v>
      </c>
      <c r="I37" s="31">
        <f>SUM(B37:H37)</f>
        <v>36</v>
      </c>
      <c r="J37" s="32">
        <f>COUNTIF(B37:H37,"&gt;0")</f>
        <v>2</v>
      </c>
      <c r="K37" s="32">
        <f>MIN(B37:H37)</f>
        <v>0</v>
      </c>
      <c r="L37" s="32">
        <f>IF(J37=1,I37,I37-K37)</f>
        <v>36</v>
      </c>
      <c r="M37" s="33">
        <f>RANK(I37,$I$5:$I$102,0)</f>
        <v>33</v>
      </c>
      <c r="N37" s="34">
        <f>RANK(L37,$L$5:$L$102,0)</f>
        <v>33</v>
      </c>
    </row>
    <row r="38" spans="1:14" ht="12.75">
      <c r="A38" s="61" t="s">
        <v>27</v>
      </c>
      <c r="B38" s="45">
        <v>0</v>
      </c>
      <c r="C38" s="46">
        <v>0</v>
      </c>
      <c r="D38" s="50">
        <v>35</v>
      </c>
      <c r="E38" s="47">
        <v>0</v>
      </c>
      <c r="F38" s="47">
        <v>0</v>
      </c>
      <c r="G38" s="47">
        <v>0</v>
      </c>
      <c r="H38" s="49">
        <v>0</v>
      </c>
      <c r="I38" s="31">
        <f>SUM(B38:H38)</f>
        <v>35</v>
      </c>
      <c r="J38" s="32">
        <f>COUNTIF(B38:H38,"&gt;0")</f>
        <v>1</v>
      </c>
      <c r="K38" s="32">
        <f>MIN(B38:H38)</f>
        <v>0</v>
      </c>
      <c r="L38" s="32">
        <f>IF(J38=1,I38,I38-K38)</f>
        <v>35</v>
      </c>
      <c r="M38" s="33">
        <f>RANK(I38,$I$5:$I$102,0)</f>
        <v>34</v>
      </c>
      <c r="N38" s="34">
        <f>RANK(L38,$L$5:$L$102,0)</f>
        <v>34</v>
      </c>
    </row>
    <row r="39" spans="1:14" ht="12.75">
      <c r="A39" s="62" t="s">
        <v>8</v>
      </c>
      <c r="B39" s="45">
        <v>0</v>
      </c>
      <c r="C39" s="46">
        <v>0</v>
      </c>
      <c r="D39" s="50">
        <v>0</v>
      </c>
      <c r="E39" s="93">
        <v>20</v>
      </c>
      <c r="F39" s="47">
        <v>15</v>
      </c>
      <c r="G39" s="47">
        <v>0</v>
      </c>
      <c r="H39" s="49">
        <v>0</v>
      </c>
      <c r="I39" s="31">
        <f>SUM(B39:H39)</f>
        <v>35</v>
      </c>
      <c r="J39" s="32">
        <f>COUNTIF(B39:H39,"&gt;0")</f>
        <v>2</v>
      </c>
      <c r="K39" s="32">
        <f>MIN(B39:H39)</f>
        <v>0</v>
      </c>
      <c r="L39" s="32">
        <f>IF(J39=1,I39,I39-K39)</f>
        <v>35</v>
      </c>
      <c r="M39" s="33">
        <f>RANK(I39,$I$5:$I$102,0)</f>
        <v>34</v>
      </c>
      <c r="N39" s="34">
        <f>RANK(L39,$L$5:$L$102,0)</f>
        <v>34</v>
      </c>
    </row>
    <row r="40" spans="1:14" ht="12.75">
      <c r="A40" s="61" t="s">
        <v>32</v>
      </c>
      <c r="B40" s="80">
        <v>20</v>
      </c>
      <c r="C40" s="46">
        <v>0</v>
      </c>
      <c r="D40" s="50">
        <v>0</v>
      </c>
      <c r="E40" s="47">
        <v>0</v>
      </c>
      <c r="F40" s="47">
        <v>0</v>
      </c>
      <c r="G40" s="47">
        <v>0</v>
      </c>
      <c r="H40" s="49">
        <v>13</v>
      </c>
      <c r="I40" s="31">
        <f>SUM(B40:H40)</f>
        <v>33</v>
      </c>
      <c r="J40" s="32">
        <f>COUNTIF(B40:H40,"&gt;0")</f>
        <v>2</v>
      </c>
      <c r="K40" s="32">
        <f>MIN(B40:H40)</f>
        <v>0</v>
      </c>
      <c r="L40" s="32">
        <f>IF(J40=1,I40,I40-K40)</f>
        <v>33</v>
      </c>
      <c r="M40" s="33">
        <f>RANK(I40,$I$5:$I$102,0)</f>
        <v>36</v>
      </c>
      <c r="N40" s="34">
        <f>RANK(L40,$L$5:$L$102,0)</f>
        <v>36</v>
      </c>
    </row>
    <row r="41" spans="1:14" ht="12.75">
      <c r="A41" s="61" t="s">
        <v>187</v>
      </c>
      <c r="B41" s="45">
        <v>0</v>
      </c>
      <c r="C41" s="46">
        <v>0</v>
      </c>
      <c r="D41" s="50">
        <v>0</v>
      </c>
      <c r="E41" s="47">
        <v>25</v>
      </c>
      <c r="F41" s="47">
        <v>0</v>
      </c>
      <c r="G41" s="47">
        <v>0</v>
      </c>
      <c r="H41" s="49">
        <v>6</v>
      </c>
      <c r="I41" s="31">
        <f>SUM(B41:H41)</f>
        <v>31</v>
      </c>
      <c r="J41" s="32">
        <f>COUNTIF(B41:H41,"&gt;0")</f>
        <v>2</v>
      </c>
      <c r="K41" s="32">
        <f>MIN(B41:H41)</f>
        <v>0</v>
      </c>
      <c r="L41" s="32">
        <f>IF(J41=1,I41,I41-K41)</f>
        <v>31</v>
      </c>
      <c r="M41" s="33">
        <f>RANK(I41,$I$5:$I$102,0)</f>
        <v>37</v>
      </c>
      <c r="N41" s="34">
        <f>RANK(L41,$L$5:$L$102,0)</f>
        <v>37</v>
      </c>
    </row>
    <row r="42" spans="1:14" ht="12.75">
      <c r="A42" s="61" t="s">
        <v>76</v>
      </c>
      <c r="B42" s="45">
        <v>16</v>
      </c>
      <c r="C42" s="46">
        <v>0</v>
      </c>
      <c r="D42" s="50">
        <v>13</v>
      </c>
      <c r="E42" s="47">
        <v>0</v>
      </c>
      <c r="F42" s="47">
        <v>0</v>
      </c>
      <c r="G42" s="47">
        <v>0</v>
      </c>
      <c r="H42" s="49">
        <v>0</v>
      </c>
      <c r="I42" s="31">
        <f>SUM(B42:H42)</f>
        <v>29</v>
      </c>
      <c r="J42" s="32">
        <f>COUNTIF(B42:H42,"&gt;0")</f>
        <v>2</v>
      </c>
      <c r="K42" s="32">
        <f>MIN(B42:H42)</f>
        <v>0</v>
      </c>
      <c r="L42" s="32">
        <f>IF(J42=1,I42,I42-K42)</f>
        <v>29</v>
      </c>
      <c r="M42" s="33">
        <f>RANK(I42,$I$5:$I$102,0)</f>
        <v>38</v>
      </c>
      <c r="N42" s="34">
        <f>RANK(L42,$L$5:$L$102,0)</f>
        <v>38</v>
      </c>
    </row>
    <row r="43" spans="1:14" ht="12.75">
      <c r="A43" s="61" t="s">
        <v>13</v>
      </c>
      <c r="B43" s="45">
        <v>0</v>
      </c>
      <c r="C43" s="46">
        <v>0</v>
      </c>
      <c r="D43" s="50">
        <v>0</v>
      </c>
      <c r="E43" s="47">
        <v>11</v>
      </c>
      <c r="F43" s="47">
        <v>18</v>
      </c>
      <c r="G43" s="47">
        <v>0</v>
      </c>
      <c r="H43" s="49">
        <v>0</v>
      </c>
      <c r="I43" s="31">
        <f>SUM(B43:H43)</f>
        <v>29</v>
      </c>
      <c r="J43" s="32">
        <f>COUNTIF(B43:H43,"&gt;0")</f>
        <v>2</v>
      </c>
      <c r="K43" s="32">
        <f>MIN(B43:H43)</f>
        <v>0</v>
      </c>
      <c r="L43" s="32">
        <f>IF(J43=1,I43,I43-K43)</f>
        <v>29</v>
      </c>
      <c r="M43" s="33">
        <f>RANK(I43,$I$5:$I$102,0)</f>
        <v>38</v>
      </c>
      <c r="N43" s="34">
        <f>RANK(L43,$L$5:$L$102,0)</f>
        <v>38</v>
      </c>
    </row>
    <row r="44" spans="1:14" ht="12.75">
      <c r="A44" s="61" t="s">
        <v>26</v>
      </c>
      <c r="B44" s="45">
        <v>0</v>
      </c>
      <c r="C44" s="46">
        <v>0</v>
      </c>
      <c r="D44" s="50">
        <v>0</v>
      </c>
      <c r="E44" s="47">
        <v>15</v>
      </c>
      <c r="F44" s="47">
        <v>0</v>
      </c>
      <c r="G44" s="47">
        <v>0</v>
      </c>
      <c r="H44" s="49">
        <v>11</v>
      </c>
      <c r="I44" s="31">
        <f>SUM(B44:H44)</f>
        <v>26</v>
      </c>
      <c r="J44" s="32">
        <f>COUNTIF(B44:H44,"&gt;0")</f>
        <v>2</v>
      </c>
      <c r="K44" s="32">
        <f>MIN(B44:H44)</f>
        <v>0</v>
      </c>
      <c r="L44" s="32">
        <f>IF(J44=1,I44,I44-K44)</f>
        <v>26</v>
      </c>
      <c r="M44" s="33">
        <f>RANK(I44,$I$5:$I$102,0)</f>
        <v>40</v>
      </c>
      <c r="N44" s="34">
        <f>RANK(L44,$L$5:$L$102,0)</f>
        <v>40</v>
      </c>
    </row>
    <row r="45" spans="1:14" ht="12.75">
      <c r="A45" s="61" t="s">
        <v>127</v>
      </c>
      <c r="B45" s="45">
        <v>0</v>
      </c>
      <c r="C45" s="46">
        <v>23</v>
      </c>
      <c r="D45" s="50">
        <v>0</v>
      </c>
      <c r="E45" s="47">
        <v>0</v>
      </c>
      <c r="F45" s="47">
        <v>0</v>
      </c>
      <c r="G45" s="47">
        <v>0</v>
      </c>
      <c r="H45" s="49">
        <v>0</v>
      </c>
      <c r="I45" s="31">
        <f>SUM(B45:H45)</f>
        <v>23</v>
      </c>
      <c r="J45" s="32">
        <f>COUNTIF(B45:H45,"&gt;0")</f>
        <v>1</v>
      </c>
      <c r="K45" s="32">
        <f>MIN(B45:H45)</f>
        <v>0</v>
      </c>
      <c r="L45" s="32">
        <f>IF(J45=1,I45,I45-K45)</f>
        <v>23</v>
      </c>
      <c r="M45" s="33">
        <f>RANK(I45,$I$5:$I$102,0)</f>
        <v>41</v>
      </c>
      <c r="N45" s="34">
        <f>RANK(L45,$L$5:$L$102,0)</f>
        <v>41</v>
      </c>
    </row>
    <row r="46" spans="1:14" ht="12.75">
      <c r="A46" s="61" t="s">
        <v>7</v>
      </c>
      <c r="B46" s="45">
        <v>0</v>
      </c>
      <c r="C46" s="46">
        <v>0</v>
      </c>
      <c r="D46" s="50">
        <v>0</v>
      </c>
      <c r="E46" s="47">
        <v>23</v>
      </c>
      <c r="F46" s="47">
        <v>0</v>
      </c>
      <c r="G46" s="47">
        <v>0</v>
      </c>
      <c r="H46" s="49">
        <v>0</v>
      </c>
      <c r="I46" s="31">
        <f>SUM(B46:H46)</f>
        <v>23</v>
      </c>
      <c r="J46" s="32">
        <f>COUNTIF(B46:H46,"&gt;0")</f>
        <v>1</v>
      </c>
      <c r="K46" s="32">
        <f>MIN(B46:H46)</f>
        <v>0</v>
      </c>
      <c r="L46" s="32">
        <f>IF(J46=1,I46,I46-K46)</f>
        <v>23</v>
      </c>
      <c r="M46" s="33">
        <f>RANK(I46,$I$5:$I$102,0)</f>
        <v>41</v>
      </c>
      <c r="N46" s="34">
        <f>RANK(L46,$L$5:$L$102,0)</f>
        <v>41</v>
      </c>
    </row>
    <row r="47" spans="1:14" ht="12.75">
      <c r="A47" s="61" t="s">
        <v>15</v>
      </c>
      <c r="B47" s="45">
        <v>0</v>
      </c>
      <c r="C47" s="46">
        <v>22</v>
      </c>
      <c r="D47" s="50">
        <v>0</v>
      </c>
      <c r="E47" s="47">
        <v>0</v>
      </c>
      <c r="F47" s="47">
        <v>0</v>
      </c>
      <c r="G47" s="47">
        <v>0</v>
      </c>
      <c r="H47" s="49">
        <v>0</v>
      </c>
      <c r="I47" s="31">
        <f>SUM(B47:H47)</f>
        <v>22</v>
      </c>
      <c r="J47" s="32">
        <f>COUNTIF(B47:H47,"&gt;0")</f>
        <v>1</v>
      </c>
      <c r="K47" s="32">
        <f>MIN(B47:H47)</f>
        <v>0</v>
      </c>
      <c r="L47" s="32">
        <f>IF(J47=1,I47,I47-K47)</f>
        <v>22</v>
      </c>
      <c r="M47" s="33">
        <f>RANK(I47,$I$5:$I$102,0)</f>
        <v>43</v>
      </c>
      <c r="N47" s="34">
        <f>RANK(L47,$L$5:$L$102,0)</f>
        <v>43</v>
      </c>
    </row>
    <row r="48" spans="1:14" ht="12.75">
      <c r="A48" s="61" t="s">
        <v>128</v>
      </c>
      <c r="B48" s="45">
        <v>0</v>
      </c>
      <c r="C48" s="46">
        <v>22</v>
      </c>
      <c r="D48" s="50">
        <v>0</v>
      </c>
      <c r="E48" s="47">
        <v>0</v>
      </c>
      <c r="F48" s="47">
        <v>0</v>
      </c>
      <c r="G48" s="47">
        <v>0</v>
      </c>
      <c r="H48" s="49">
        <v>0</v>
      </c>
      <c r="I48" s="31">
        <f>SUM(B48:H48)</f>
        <v>22</v>
      </c>
      <c r="J48" s="32">
        <f>COUNTIF(B48:H48,"&gt;0")</f>
        <v>1</v>
      </c>
      <c r="K48" s="32">
        <f>MIN(B48:H48)</f>
        <v>0</v>
      </c>
      <c r="L48" s="32">
        <f>IF(J48=1,I48,I48-K48)</f>
        <v>22</v>
      </c>
      <c r="M48" s="33">
        <f>RANK(I48,$I$5:$I$102,0)</f>
        <v>43</v>
      </c>
      <c r="N48" s="34">
        <f>RANK(L48,$L$5:$L$102,0)</f>
        <v>43</v>
      </c>
    </row>
    <row r="49" spans="1:14" ht="12.75">
      <c r="A49" s="61" t="s">
        <v>186</v>
      </c>
      <c r="B49" s="45">
        <v>0</v>
      </c>
      <c r="C49" s="46">
        <v>0</v>
      </c>
      <c r="D49" s="50">
        <v>22</v>
      </c>
      <c r="E49" s="47">
        <v>0</v>
      </c>
      <c r="F49" s="47">
        <v>0</v>
      </c>
      <c r="G49" s="47">
        <v>0</v>
      </c>
      <c r="H49" s="49">
        <v>0</v>
      </c>
      <c r="I49" s="31">
        <f>SUM(B49:H49)</f>
        <v>22</v>
      </c>
      <c r="J49" s="32">
        <f>COUNTIF(B49:H49,"&gt;0")</f>
        <v>1</v>
      </c>
      <c r="K49" s="32">
        <f>MIN(B49:H49)</f>
        <v>0</v>
      </c>
      <c r="L49" s="32">
        <f>IF(J49=1,I49,I49-K49)</f>
        <v>22</v>
      </c>
      <c r="M49" s="33">
        <f>RANK(I49,$I$5:$I$102,0)</f>
        <v>43</v>
      </c>
      <c r="N49" s="34">
        <f>RANK(L49,$L$5:$L$102,0)</f>
        <v>43</v>
      </c>
    </row>
    <row r="50" spans="1:14" ht="12.75">
      <c r="A50" s="61" t="s">
        <v>268</v>
      </c>
      <c r="B50" s="45">
        <v>0</v>
      </c>
      <c r="C50" s="46">
        <v>0</v>
      </c>
      <c r="D50" s="50">
        <v>0</v>
      </c>
      <c r="E50" s="47">
        <v>0</v>
      </c>
      <c r="F50" s="47">
        <v>0</v>
      </c>
      <c r="G50" s="47">
        <v>0</v>
      </c>
      <c r="H50" s="49">
        <v>22</v>
      </c>
      <c r="I50" s="31">
        <f>SUM(B50:H50)</f>
        <v>22</v>
      </c>
      <c r="J50" s="32">
        <f>COUNTIF(B50:H50,"&gt;0")</f>
        <v>1</v>
      </c>
      <c r="K50" s="32">
        <f>MIN(B50:H50)</f>
        <v>0</v>
      </c>
      <c r="L50" s="32">
        <f>IF(J50=1,I50,I50-K50)</f>
        <v>22</v>
      </c>
      <c r="M50" s="33">
        <f>RANK(I50,$I$5:$I$102,0)</f>
        <v>43</v>
      </c>
      <c r="N50" s="34">
        <f>RANK(L50,$L$5:$L$102,0)</f>
        <v>43</v>
      </c>
    </row>
    <row r="51" spans="1:14" ht="12.75">
      <c r="A51" s="61" t="s">
        <v>162</v>
      </c>
      <c r="B51" s="45">
        <v>0</v>
      </c>
      <c r="C51" s="93">
        <v>20</v>
      </c>
      <c r="D51" s="50">
        <v>0</v>
      </c>
      <c r="E51" s="47">
        <v>0</v>
      </c>
      <c r="F51" s="47">
        <v>0</v>
      </c>
      <c r="G51" s="47">
        <v>0</v>
      </c>
      <c r="H51" s="49">
        <v>0</v>
      </c>
      <c r="I51" s="31">
        <f>SUM(B51:H51)</f>
        <v>20</v>
      </c>
      <c r="J51" s="32">
        <f>COUNTIF(B51:H51,"&gt;0")</f>
        <v>1</v>
      </c>
      <c r="K51" s="32">
        <f>MIN(B51:H51)</f>
        <v>0</v>
      </c>
      <c r="L51" s="32">
        <f>IF(J51=1,I51,I51-K51)</f>
        <v>20</v>
      </c>
      <c r="M51" s="33">
        <f>RANK(I51,$I$5:$I$102,0)</f>
        <v>47</v>
      </c>
      <c r="N51" s="34">
        <f>RANK(L51,$L$5:$L$102,0)</f>
        <v>47</v>
      </c>
    </row>
    <row r="52" spans="1:14" ht="12.75">
      <c r="A52" s="61" t="s">
        <v>242</v>
      </c>
      <c r="B52" s="45">
        <v>0</v>
      </c>
      <c r="C52" s="46">
        <v>0</v>
      </c>
      <c r="D52" s="50">
        <v>0</v>
      </c>
      <c r="E52" s="47">
        <v>20</v>
      </c>
      <c r="F52" s="47">
        <v>0</v>
      </c>
      <c r="G52" s="47">
        <v>0</v>
      </c>
      <c r="H52" s="49">
        <v>0</v>
      </c>
      <c r="I52" s="31">
        <f>SUM(B52:H52)</f>
        <v>20</v>
      </c>
      <c r="J52" s="32">
        <f>COUNTIF(B52:H52,"&gt;0")</f>
        <v>1</v>
      </c>
      <c r="K52" s="32">
        <f>MIN(B52:H52)</f>
        <v>0</v>
      </c>
      <c r="L52" s="32">
        <f>IF(J52=1,I52,I52-K52)</f>
        <v>20</v>
      </c>
      <c r="M52" s="33">
        <f>RANK(I52,$I$5:$I$102,0)</f>
        <v>47</v>
      </c>
      <c r="N52" s="34">
        <f>RANK(L52,$L$5:$L$102,0)</f>
        <v>47</v>
      </c>
    </row>
    <row r="53" spans="1:14" ht="12.75">
      <c r="A53" s="61" t="s">
        <v>30</v>
      </c>
      <c r="B53" s="45">
        <v>0</v>
      </c>
      <c r="C53" s="46">
        <v>0</v>
      </c>
      <c r="D53" s="50">
        <v>16</v>
      </c>
      <c r="E53" s="47">
        <v>0</v>
      </c>
      <c r="F53" s="47">
        <v>0</v>
      </c>
      <c r="G53" s="47">
        <v>0</v>
      </c>
      <c r="H53" s="49">
        <v>0</v>
      </c>
      <c r="I53" s="31">
        <f>SUM(B53:H53)</f>
        <v>16</v>
      </c>
      <c r="J53" s="32">
        <f>COUNTIF(B53:H53,"&gt;0")</f>
        <v>1</v>
      </c>
      <c r="K53" s="32">
        <f>MIN(B53:H53)</f>
        <v>0</v>
      </c>
      <c r="L53" s="32">
        <f>IF(J53=1,I53,I53-K53)</f>
        <v>16</v>
      </c>
      <c r="M53" s="33">
        <f>RANK(I53,$I$5:$I$102,0)</f>
        <v>49</v>
      </c>
      <c r="N53" s="34">
        <f>RANK(L53,$L$5:$L$102,0)</f>
        <v>49</v>
      </c>
    </row>
    <row r="54" spans="1:14" ht="12.75">
      <c r="A54" s="61" t="s">
        <v>91</v>
      </c>
      <c r="B54" s="45">
        <v>15</v>
      </c>
      <c r="C54" s="46">
        <v>0</v>
      </c>
      <c r="D54" s="50">
        <v>0</v>
      </c>
      <c r="E54" s="47">
        <v>0</v>
      </c>
      <c r="F54" s="47">
        <v>0</v>
      </c>
      <c r="G54" s="47">
        <v>0</v>
      </c>
      <c r="H54" s="49">
        <v>0</v>
      </c>
      <c r="I54" s="31">
        <f>SUM(B54:H54)</f>
        <v>15</v>
      </c>
      <c r="J54" s="32">
        <f>COUNTIF(B54:H54,"&gt;0")</f>
        <v>1</v>
      </c>
      <c r="K54" s="32">
        <f>MIN(B54:H54)</f>
        <v>0</v>
      </c>
      <c r="L54" s="32">
        <f>IF(J54=1,I54,I54-K54)</f>
        <v>15</v>
      </c>
      <c r="M54" s="33">
        <f>RANK(I54,$I$5:$I$102,0)</f>
        <v>50</v>
      </c>
      <c r="N54" s="34">
        <f>RANK(L54,$L$5:$L$102,0)</f>
        <v>50</v>
      </c>
    </row>
    <row r="55" spans="1:14" ht="12.75">
      <c r="A55" s="61" t="s">
        <v>176</v>
      </c>
      <c r="B55" s="45">
        <v>0</v>
      </c>
      <c r="C55" s="46">
        <v>0</v>
      </c>
      <c r="D55" s="50">
        <v>15</v>
      </c>
      <c r="E55" s="47">
        <v>0</v>
      </c>
      <c r="F55" s="47">
        <v>0</v>
      </c>
      <c r="G55" s="47">
        <v>0</v>
      </c>
      <c r="H55" s="49">
        <v>0</v>
      </c>
      <c r="I55" s="31">
        <f>SUM(B55:H55)</f>
        <v>15</v>
      </c>
      <c r="J55" s="32">
        <f>COUNTIF(B55:H55,"&gt;0")</f>
        <v>1</v>
      </c>
      <c r="K55" s="32">
        <f>MIN(B55:H55)</f>
        <v>0</v>
      </c>
      <c r="L55" s="32">
        <f>IF(J55=1,I55,I55-K55)</f>
        <v>15</v>
      </c>
      <c r="M55" s="33">
        <f>RANK(I55,$I$5:$I$102,0)</f>
        <v>50</v>
      </c>
      <c r="N55" s="34">
        <f>RANK(L55,$L$5:$L$102,0)</f>
        <v>50</v>
      </c>
    </row>
    <row r="56" spans="1:14" ht="12.75">
      <c r="A56" s="61" t="s">
        <v>267</v>
      </c>
      <c r="B56" s="45">
        <v>0</v>
      </c>
      <c r="C56" s="46">
        <v>0</v>
      </c>
      <c r="D56" s="50">
        <v>0</v>
      </c>
      <c r="E56" s="47">
        <v>0</v>
      </c>
      <c r="F56" s="47">
        <v>0</v>
      </c>
      <c r="G56" s="47">
        <v>0</v>
      </c>
      <c r="H56" s="49">
        <v>14</v>
      </c>
      <c r="I56" s="31">
        <f>SUM(B56:H56)</f>
        <v>14</v>
      </c>
      <c r="J56" s="32">
        <f>COUNTIF(B56:H56,"&gt;0")</f>
        <v>1</v>
      </c>
      <c r="K56" s="32">
        <f>MIN(B56:H56)</f>
        <v>0</v>
      </c>
      <c r="L56" s="32">
        <f>IF(J56=1,I56,I56-K56)</f>
        <v>14</v>
      </c>
      <c r="M56" s="33">
        <f>RANK(I56,$I$5:$I$102,0)</f>
        <v>52</v>
      </c>
      <c r="N56" s="34">
        <f>RANK(L56,$L$5:$L$102,0)</f>
        <v>52</v>
      </c>
    </row>
    <row r="57" spans="1:14" ht="12.75">
      <c r="A57" s="61" t="s">
        <v>58</v>
      </c>
      <c r="B57" s="45">
        <v>0</v>
      </c>
      <c r="C57" s="46">
        <v>0</v>
      </c>
      <c r="D57" s="50">
        <v>12</v>
      </c>
      <c r="E57" s="47">
        <v>0</v>
      </c>
      <c r="F57" s="47">
        <v>0</v>
      </c>
      <c r="G57" s="47">
        <v>0</v>
      </c>
      <c r="H57" s="49">
        <v>0</v>
      </c>
      <c r="I57" s="31">
        <f>SUM(B57:H57)</f>
        <v>12</v>
      </c>
      <c r="J57" s="32">
        <f>COUNTIF(B57:H57,"&gt;0")</f>
        <v>1</v>
      </c>
      <c r="K57" s="32">
        <f>MIN(B57:H57)</f>
        <v>0</v>
      </c>
      <c r="L57" s="32">
        <f>IF(J57=1,I57,I57-K57)</f>
        <v>12</v>
      </c>
      <c r="M57" s="33">
        <f>RANK(I57,$I$5:$I$102,0)</f>
        <v>53</v>
      </c>
      <c r="N57" s="34">
        <f>RANK(L57,$L$5:$L$102,0)</f>
        <v>53</v>
      </c>
    </row>
    <row r="58" spans="1:14" ht="12.75">
      <c r="A58" s="61" t="s">
        <v>48</v>
      </c>
      <c r="B58" s="45">
        <v>0</v>
      </c>
      <c r="C58" s="46">
        <v>0</v>
      </c>
      <c r="D58" s="50">
        <v>11</v>
      </c>
      <c r="E58" s="47">
        <v>0</v>
      </c>
      <c r="F58" s="47">
        <v>0</v>
      </c>
      <c r="G58" s="47">
        <v>0</v>
      </c>
      <c r="H58" s="49">
        <v>0</v>
      </c>
      <c r="I58" s="31">
        <f>SUM(B58:H58)</f>
        <v>11</v>
      </c>
      <c r="J58" s="32">
        <f>COUNTIF(B58:H58,"&gt;0")</f>
        <v>1</v>
      </c>
      <c r="K58" s="32">
        <f>MIN(B58:H58)</f>
        <v>0</v>
      </c>
      <c r="L58" s="32">
        <f>IF(J58=1,I58,I58-K58)</f>
        <v>11</v>
      </c>
      <c r="M58" s="33">
        <f>RANK(I58,$I$5:$I$102,0)</f>
        <v>54</v>
      </c>
      <c r="N58" s="34">
        <f>RANK(L58,$L$5:$L$102,0)</f>
        <v>54</v>
      </c>
    </row>
    <row r="59" spans="1:14" ht="12.75">
      <c r="A59" s="61" t="s">
        <v>75</v>
      </c>
      <c r="B59" s="45">
        <v>0</v>
      </c>
      <c r="C59" s="46">
        <v>0</v>
      </c>
      <c r="D59" s="50">
        <v>5</v>
      </c>
      <c r="E59" s="47">
        <v>0</v>
      </c>
      <c r="F59" s="47">
        <v>0</v>
      </c>
      <c r="G59" s="47">
        <v>0</v>
      </c>
      <c r="H59" s="49">
        <v>0</v>
      </c>
      <c r="I59" s="31">
        <f>SUM(B59:H59)</f>
        <v>5</v>
      </c>
      <c r="J59" s="32">
        <f>COUNTIF(B59:H59,"&gt;0")</f>
        <v>1</v>
      </c>
      <c r="K59" s="32">
        <f>MIN(B59:H59)</f>
        <v>0</v>
      </c>
      <c r="L59" s="32">
        <f>IF(J59=1,I59,I59-K59)</f>
        <v>5</v>
      </c>
      <c r="M59" s="33">
        <f>RANK(I59,$I$5:$I$102,0)</f>
        <v>55</v>
      </c>
      <c r="N59" s="34">
        <f>RANK(L59,$L$5:$L$102,0)</f>
        <v>55</v>
      </c>
    </row>
    <row r="60" spans="1:14" ht="12.75">
      <c r="A60" s="61" t="s">
        <v>59</v>
      </c>
      <c r="B60" s="45">
        <v>0</v>
      </c>
      <c r="C60" s="46">
        <v>0</v>
      </c>
      <c r="D60" s="50">
        <v>3</v>
      </c>
      <c r="E60" s="47">
        <v>0</v>
      </c>
      <c r="F60" s="47">
        <v>0</v>
      </c>
      <c r="G60" s="47">
        <v>0</v>
      </c>
      <c r="H60" s="49">
        <v>0</v>
      </c>
      <c r="I60" s="31">
        <f>SUM(B60:H60)</f>
        <v>3</v>
      </c>
      <c r="J60" s="32">
        <f>COUNTIF(B60:H60,"&gt;0")</f>
        <v>1</v>
      </c>
      <c r="K60" s="32">
        <f>MIN(B60:H60)</f>
        <v>0</v>
      </c>
      <c r="L60" s="32">
        <f>IF(J60=1,I60,I60-K60)</f>
        <v>3</v>
      </c>
      <c r="M60" s="33">
        <f>RANK(I60,$I$5:$I$102,0)</f>
        <v>56</v>
      </c>
      <c r="N60" s="34">
        <f>RANK(L60,$L$5:$L$102,0)</f>
        <v>56</v>
      </c>
    </row>
    <row r="61" spans="1:14" ht="12.75">
      <c r="A61" s="61" t="s">
        <v>29</v>
      </c>
      <c r="B61" s="45">
        <v>0</v>
      </c>
      <c r="C61" s="46">
        <v>0</v>
      </c>
      <c r="D61" s="50">
        <v>0</v>
      </c>
      <c r="E61" s="47">
        <v>0</v>
      </c>
      <c r="F61" s="47">
        <v>0</v>
      </c>
      <c r="G61" s="47">
        <v>0</v>
      </c>
      <c r="H61" s="49">
        <v>0</v>
      </c>
      <c r="I61" s="31">
        <f>SUM(B61:H61)</f>
        <v>0</v>
      </c>
      <c r="J61" s="32">
        <f>COUNTIF(B61:H61,"&gt;0")</f>
        <v>0</v>
      </c>
      <c r="K61" s="32">
        <f>MIN(B61:H61)</f>
        <v>0</v>
      </c>
      <c r="L61" s="32">
        <f>IF(J61=1,I61,I61-K61)</f>
        <v>0</v>
      </c>
      <c r="M61" s="33">
        <f>RANK(I61,$I$5:$I$102,0)</f>
        <v>57</v>
      </c>
      <c r="N61" s="34">
        <f>RANK(L61,$L$5:$L$102,0)</f>
        <v>57</v>
      </c>
    </row>
    <row r="62" spans="1:14" ht="12.75">
      <c r="A62" s="61" t="s">
        <v>45</v>
      </c>
      <c r="B62" s="45">
        <v>0</v>
      </c>
      <c r="C62" s="46">
        <v>0</v>
      </c>
      <c r="D62" s="50">
        <v>0</v>
      </c>
      <c r="E62" s="47">
        <v>0</v>
      </c>
      <c r="F62" s="47">
        <v>0</v>
      </c>
      <c r="G62" s="47">
        <v>0</v>
      </c>
      <c r="H62" s="49">
        <v>0</v>
      </c>
      <c r="I62" s="31">
        <f>SUM(B62:H62)</f>
        <v>0</v>
      </c>
      <c r="J62" s="32">
        <f>COUNTIF(B62:H62,"&gt;0")</f>
        <v>0</v>
      </c>
      <c r="K62" s="32">
        <f>MIN(B62:H62)</f>
        <v>0</v>
      </c>
      <c r="L62" s="32">
        <f>IF(J62=1,I62,I62-K62)</f>
        <v>0</v>
      </c>
      <c r="M62" s="33">
        <f>RANK(I62,$I$5:$I$102,0)</f>
        <v>57</v>
      </c>
      <c r="N62" s="34">
        <f>RANK(L62,$L$5:$L$102,0)</f>
        <v>57</v>
      </c>
    </row>
    <row r="63" spans="1:14" ht="12.75">
      <c r="A63" s="61" t="s">
        <v>54</v>
      </c>
      <c r="B63" s="45">
        <v>0</v>
      </c>
      <c r="C63" s="46">
        <v>0</v>
      </c>
      <c r="D63" s="50">
        <v>0</v>
      </c>
      <c r="E63" s="47">
        <v>0</v>
      </c>
      <c r="F63" s="47">
        <v>0</v>
      </c>
      <c r="G63" s="47">
        <v>0</v>
      </c>
      <c r="H63" s="49">
        <v>0</v>
      </c>
      <c r="I63" s="31">
        <f>SUM(B63:H63)</f>
        <v>0</v>
      </c>
      <c r="J63" s="32">
        <f>COUNTIF(B63:H63,"&gt;0")</f>
        <v>0</v>
      </c>
      <c r="K63" s="32">
        <f>MIN(B63:H63)</f>
        <v>0</v>
      </c>
      <c r="L63" s="32">
        <f>IF(J63=1,I63,I63-K63)</f>
        <v>0</v>
      </c>
      <c r="M63" s="33">
        <f>RANK(I63,$I$5:$I$102,0)</f>
        <v>57</v>
      </c>
      <c r="N63" s="34">
        <f>RANK(L63,$L$5:$L$102,0)</f>
        <v>57</v>
      </c>
    </row>
    <row r="64" spans="1:14" ht="12.75">
      <c r="A64" s="61" t="s">
        <v>20</v>
      </c>
      <c r="B64" s="45">
        <v>0</v>
      </c>
      <c r="C64" s="46">
        <v>0</v>
      </c>
      <c r="D64" s="50">
        <v>0</v>
      </c>
      <c r="E64" s="47">
        <v>0</v>
      </c>
      <c r="F64" s="47">
        <v>0</v>
      </c>
      <c r="G64" s="47">
        <v>0</v>
      </c>
      <c r="H64" s="49">
        <v>0</v>
      </c>
      <c r="I64" s="31">
        <f>SUM(B64:H64)</f>
        <v>0</v>
      </c>
      <c r="J64" s="32">
        <f>COUNTIF(B64:H64,"&gt;0")</f>
        <v>0</v>
      </c>
      <c r="K64" s="32">
        <f>MIN(B64:H64)</f>
        <v>0</v>
      </c>
      <c r="L64" s="32">
        <f>IF(J64=1,I64,I64-K64)</f>
        <v>0</v>
      </c>
      <c r="M64" s="33">
        <f>RANK(I64,$I$5:$I$102,0)</f>
        <v>57</v>
      </c>
      <c r="N64" s="34">
        <f>RANK(L64,$L$5:$L$102,0)</f>
        <v>57</v>
      </c>
    </row>
    <row r="65" spans="1:14" ht="12.75">
      <c r="A65" s="61" t="s">
        <v>44</v>
      </c>
      <c r="B65" s="45">
        <v>0</v>
      </c>
      <c r="C65" s="46">
        <v>0</v>
      </c>
      <c r="D65" s="50">
        <v>0</v>
      </c>
      <c r="E65" s="47">
        <v>0</v>
      </c>
      <c r="F65" s="47">
        <v>0</v>
      </c>
      <c r="G65" s="47">
        <v>0</v>
      </c>
      <c r="H65" s="49">
        <v>0</v>
      </c>
      <c r="I65" s="31">
        <f>SUM(B65:H65)</f>
        <v>0</v>
      </c>
      <c r="J65" s="32">
        <f>COUNTIF(B65:H65,"&gt;0")</f>
        <v>0</v>
      </c>
      <c r="K65" s="32">
        <f>MIN(B65:H65)</f>
        <v>0</v>
      </c>
      <c r="L65" s="32">
        <f>IF(J65=1,I65,I65-K65)</f>
        <v>0</v>
      </c>
      <c r="M65" s="33">
        <f>RANK(I65,$I$5:$I$102,0)</f>
        <v>57</v>
      </c>
      <c r="N65" s="34">
        <f>RANK(L65,$L$5:$L$102,0)</f>
        <v>57</v>
      </c>
    </row>
    <row r="66" spans="1:14" ht="12.75">
      <c r="A66" s="61" t="s">
        <v>60</v>
      </c>
      <c r="B66" s="45">
        <v>0</v>
      </c>
      <c r="C66" s="46">
        <v>0</v>
      </c>
      <c r="D66" s="50">
        <v>0</v>
      </c>
      <c r="E66" s="47">
        <v>0</v>
      </c>
      <c r="F66" s="47">
        <v>0</v>
      </c>
      <c r="G66" s="47">
        <v>0</v>
      </c>
      <c r="H66" s="49">
        <v>0</v>
      </c>
      <c r="I66" s="31">
        <f>SUM(B66:H66)</f>
        <v>0</v>
      </c>
      <c r="J66" s="32">
        <f>COUNTIF(B66:H66,"&gt;0")</f>
        <v>0</v>
      </c>
      <c r="K66" s="32">
        <f>MIN(B66:H66)</f>
        <v>0</v>
      </c>
      <c r="L66" s="32">
        <f>IF(J66=1,I66,I66-K66)</f>
        <v>0</v>
      </c>
      <c r="M66" s="33">
        <f>RANK(I66,$I$5:$I$102,0)</f>
        <v>57</v>
      </c>
      <c r="N66" s="34">
        <f>RANK(L66,$L$5:$L$102,0)</f>
        <v>57</v>
      </c>
    </row>
    <row r="67" spans="1:14" ht="12.75">
      <c r="A67" s="61" t="s">
        <v>19</v>
      </c>
      <c r="B67" s="45">
        <v>0</v>
      </c>
      <c r="C67" s="46">
        <v>0</v>
      </c>
      <c r="D67" s="50">
        <v>0</v>
      </c>
      <c r="E67" s="47">
        <v>0</v>
      </c>
      <c r="F67" s="47">
        <v>0</v>
      </c>
      <c r="G67" s="47">
        <v>0</v>
      </c>
      <c r="H67" s="49">
        <v>0</v>
      </c>
      <c r="I67" s="31">
        <f>SUM(B67:H67)</f>
        <v>0</v>
      </c>
      <c r="J67" s="32">
        <f>COUNTIF(B67:H67,"&gt;0")</f>
        <v>0</v>
      </c>
      <c r="K67" s="32">
        <f>MIN(B67:H67)</f>
        <v>0</v>
      </c>
      <c r="L67" s="32">
        <f>IF(J67=1,I67,I67-K67)</f>
        <v>0</v>
      </c>
      <c r="M67" s="33">
        <f>RANK(I67,$I$5:$I$102,0)</f>
        <v>57</v>
      </c>
      <c r="N67" s="34">
        <f>RANK(L67,$L$5:$L$102,0)</f>
        <v>57</v>
      </c>
    </row>
    <row r="68" spans="1:14" ht="12.75">
      <c r="A68" s="61" t="s">
        <v>40</v>
      </c>
      <c r="B68" s="45">
        <v>0</v>
      </c>
      <c r="C68" s="46">
        <v>0</v>
      </c>
      <c r="D68" s="50">
        <v>0</v>
      </c>
      <c r="E68" s="47">
        <v>0</v>
      </c>
      <c r="F68" s="47">
        <v>0</v>
      </c>
      <c r="G68" s="47">
        <v>0</v>
      </c>
      <c r="H68" s="49">
        <v>0</v>
      </c>
      <c r="I68" s="31">
        <f>SUM(B68:H68)</f>
        <v>0</v>
      </c>
      <c r="J68" s="32">
        <f>COUNTIF(B68:H68,"&gt;0")</f>
        <v>0</v>
      </c>
      <c r="K68" s="32">
        <f>MIN(B68:H68)</f>
        <v>0</v>
      </c>
      <c r="L68" s="32">
        <f>IF(J68=1,I68,I68-K68)</f>
        <v>0</v>
      </c>
      <c r="M68" s="33">
        <f>RANK(I68,$I$5:$I$102,0)</f>
        <v>57</v>
      </c>
      <c r="N68" s="34">
        <f>RANK(L68,$L$5:$L$102,0)</f>
        <v>57</v>
      </c>
    </row>
    <row r="69" spans="1:14" ht="12.75">
      <c r="A69" s="61" t="s">
        <v>9</v>
      </c>
      <c r="B69" s="45">
        <v>0</v>
      </c>
      <c r="C69" s="46">
        <v>0</v>
      </c>
      <c r="D69" s="50">
        <v>0</v>
      </c>
      <c r="E69" s="47">
        <v>0</v>
      </c>
      <c r="F69" s="47">
        <v>0</v>
      </c>
      <c r="G69" s="47">
        <v>0</v>
      </c>
      <c r="H69" s="49">
        <v>0</v>
      </c>
      <c r="I69" s="31">
        <f>SUM(B69:H69)</f>
        <v>0</v>
      </c>
      <c r="J69" s="32">
        <f>COUNTIF(B69:H69,"&gt;0")</f>
        <v>0</v>
      </c>
      <c r="K69" s="32">
        <f>MIN(B69:H69)</f>
        <v>0</v>
      </c>
      <c r="L69" s="32">
        <f>IF(J69=1,I69,I69-K69)</f>
        <v>0</v>
      </c>
      <c r="M69" s="33">
        <f>RANK(I69,$I$5:$I$102,0)</f>
        <v>57</v>
      </c>
      <c r="N69" s="34">
        <f>RANK(L69,$L$5:$L$102,0)</f>
        <v>57</v>
      </c>
    </row>
    <row r="70" spans="1:14" ht="12.75">
      <c r="A70" s="61" t="s">
        <v>41</v>
      </c>
      <c r="B70" s="45">
        <v>0</v>
      </c>
      <c r="C70" s="46">
        <v>0</v>
      </c>
      <c r="D70" s="50">
        <v>0</v>
      </c>
      <c r="E70" s="47">
        <v>0</v>
      </c>
      <c r="F70" s="47">
        <v>0</v>
      </c>
      <c r="G70" s="47">
        <v>0</v>
      </c>
      <c r="H70" s="49">
        <v>0</v>
      </c>
      <c r="I70" s="31">
        <f>SUM(B70:H70)</f>
        <v>0</v>
      </c>
      <c r="J70" s="32">
        <f>COUNTIF(B70:H70,"&gt;0")</f>
        <v>0</v>
      </c>
      <c r="K70" s="32">
        <f>MIN(B70:H70)</f>
        <v>0</v>
      </c>
      <c r="L70" s="32">
        <f>IF(J70=1,I70,I70-K70)</f>
        <v>0</v>
      </c>
      <c r="M70" s="33">
        <f>RANK(I70,$I$5:$I$102,0)</f>
        <v>57</v>
      </c>
      <c r="N70" s="34">
        <f>RANK(L70,$L$5:$L$102,0)</f>
        <v>57</v>
      </c>
    </row>
    <row r="71" spans="1:14" ht="12.75">
      <c r="A71" s="61" t="s">
        <v>79</v>
      </c>
      <c r="B71" s="45">
        <v>0</v>
      </c>
      <c r="C71" s="46">
        <v>0</v>
      </c>
      <c r="D71" s="50">
        <v>0</v>
      </c>
      <c r="E71" s="47">
        <v>0</v>
      </c>
      <c r="F71" s="47">
        <v>0</v>
      </c>
      <c r="G71" s="47">
        <v>0</v>
      </c>
      <c r="H71" s="49">
        <v>0</v>
      </c>
      <c r="I71" s="31">
        <f>SUM(B71:H71)</f>
        <v>0</v>
      </c>
      <c r="J71" s="32">
        <f>COUNTIF(B71:H71,"&gt;0")</f>
        <v>0</v>
      </c>
      <c r="K71" s="32">
        <f>MIN(B71:H71)</f>
        <v>0</v>
      </c>
      <c r="L71" s="32">
        <f>IF(J71=1,I71,I71-K71)</f>
        <v>0</v>
      </c>
      <c r="M71" s="33">
        <f>RANK(I71,$I$5:$I$102,0)</f>
        <v>57</v>
      </c>
      <c r="N71" s="34">
        <f>RANK(L71,$L$5:$L$102,0)</f>
        <v>57</v>
      </c>
    </row>
    <row r="72" spans="1:14" ht="12.75">
      <c r="A72" s="61" t="s">
        <v>39</v>
      </c>
      <c r="B72" s="45">
        <v>0</v>
      </c>
      <c r="C72" s="46">
        <v>0</v>
      </c>
      <c r="D72" s="50">
        <v>0</v>
      </c>
      <c r="E72" s="47">
        <v>0</v>
      </c>
      <c r="F72" s="47">
        <v>0</v>
      </c>
      <c r="G72" s="47">
        <v>0</v>
      </c>
      <c r="H72" s="49">
        <v>0</v>
      </c>
      <c r="I72" s="31">
        <f>SUM(B72:H72)</f>
        <v>0</v>
      </c>
      <c r="J72" s="32">
        <f>COUNTIF(B72:H72,"&gt;0")</f>
        <v>0</v>
      </c>
      <c r="K72" s="32">
        <f>MIN(B72:H72)</f>
        <v>0</v>
      </c>
      <c r="L72" s="32">
        <f>IF(J72=1,I72,I72-K72)</f>
        <v>0</v>
      </c>
      <c r="M72" s="33">
        <f>RANK(I72,$I$5:$I$102,0)</f>
        <v>57</v>
      </c>
      <c r="N72" s="34">
        <f>RANK(L72,$L$5:$L$102,0)</f>
        <v>57</v>
      </c>
    </row>
    <row r="73" spans="1:14" ht="12.75">
      <c r="A73" s="61" t="s">
        <v>43</v>
      </c>
      <c r="B73" s="45">
        <v>0</v>
      </c>
      <c r="C73" s="46">
        <v>0</v>
      </c>
      <c r="D73" s="50">
        <v>0</v>
      </c>
      <c r="E73" s="47">
        <v>0</v>
      </c>
      <c r="F73" s="47">
        <v>0</v>
      </c>
      <c r="G73" s="47">
        <v>0</v>
      </c>
      <c r="H73" s="49">
        <v>0</v>
      </c>
      <c r="I73" s="31">
        <f>SUM(B73:H73)</f>
        <v>0</v>
      </c>
      <c r="J73" s="32">
        <f>COUNTIF(B73:H73,"&gt;0")</f>
        <v>0</v>
      </c>
      <c r="K73" s="32">
        <f>MIN(B73:H73)</f>
        <v>0</v>
      </c>
      <c r="L73" s="32">
        <f>IF(J73=1,I73,I73-K73)</f>
        <v>0</v>
      </c>
      <c r="M73" s="33">
        <f>RANK(I73,$I$5:$I$102,0)</f>
        <v>57</v>
      </c>
      <c r="N73" s="34">
        <f>RANK(L73,$L$5:$L$102,0)</f>
        <v>57</v>
      </c>
    </row>
    <row r="74" spans="1:14" ht="12.75">
      <c r="A74" s="61" t="s">
        <v>50</v>
      </c>
      <c r="B74" s="45">
        <v>0</v>
      </c>
      <c r="C74" s="46">
        <v>0</v>
      </c>
      <c r="D74" s="50">
        <v>0</v>
      </c>
      <c r="E74" s="47">
        <v>0</v>
      </c>
      <c r="F74" s="47">
        <v>0</v>
      </c>
      <c r="G74" s="47">
        <v>0</v>
      </c>
      <c r="H74" s="49">
        <v>0</v>
      </c>
      <c r="I74" s="31">
        <f>SUM(B74:H74)</f>
        <v>0</v>
      </c>
      <c r="J74" s="32">
        <f>COUNTIF(B74:H74,"&gt;0")</f>
        <v>0</v>
      </c>
      <c r="K74" s="32">
        <f>MIN(B74:H74)</f>
        <v>0</v>
      </c>
      <c r="L74" s="32">
        <f>IF(J74=1,I74,I74-K74)</f>
        <v>0</v>
      </c>
      <c r="M74" s="33">
        <f>RANK(I74,$I$5:$I$102,0)</f>
        <v>57</v>
      </c>
      <c r="N74" s="34">
        <f>RANK(L74,$L$5:$L$102,0)</f>
        <v>57</v>
      </c>
    </row>
    <row r="75" spans="1:14" ht="12.75">
      <c r="A75" s="61" t="s">
        <v>16</v>
      </c>
      <c r="B75" s="45">
        <v>0</v>
      </c>
      <c r="C75" s="46">
        <v>0</v>
      </c>
      <c r="D75" s="50">
        <v>0</v>
      </c>
      <c r="E75" s="47">
        <v>0</v>
      </c>
      <c r="F75" s="47">
        <v>0</v>
      </c>
      <c r="G75" s="47">
        <v>0</v>
      </c>
      <c r="H75" s="49">
        <v>0</v>
      </c>
      <c r="I75" s="31">
        <f>SUM(B75:H75)</f>
        <v>0</v>
      </c>
      <c r="J75" s="32">
        <f>COUNTIF(B75:H75,"&gt;0")</f>
        <v>0</v>
      </c>
      <c r="K75" s="32">
        <f>MIN(B75:H75)</f>
        <v>0</v>
      </c>
      <c r="L75" s="32">
        <f>IF(J75=1,I75,I75-K75)</f>
        <v>0</v>
      </c>
      <c r="M75" s="33">
        <f>RANK(I75,$I$5:$I$102,0)</f>
        <v>57</v>
      </c>
      <c r="N75" s="34">
        <f>RANK(L75,$L$5:$L$102,0)</f>
        <v>57</v>
      </c>
    </row>
    <row r="76" spans="1:14" ht="12.75">
      <c r="A76" s="61" t="s">
        <v>165</v>
      </c>
      <c r="B76" s="45">
        <v>0</v>
      </c>
      <c r="C76" s="46">
        <v>0</v>
      </c>
      <c r="D76" s="50">
        <v>0</v>
      </c>
      <c r="E76" s="47">
        <v>0</v>
      </c>
      <c r="F76" s="47">
        <v>0</v>
      </c>
      <c r="G76" s="47">
        <v>0</v>
      </c>
      <c r="H76" s="49">
        <v>0</v>
      </c>
      <c r="I76" s="31">
        <f>SUM(B76:H76)</f>
        <v>0</v>
      </c>
      <c r="J76" s="32">
        <f>COUNTIF(B76:H76,"&gt;0")</f>
        <v>0</v>
      </c>
      <c r="K76" s="32">
        <f>MIN(B76:H76)</f>
        <v>0</v>
      </c>
      <c r="L76" s="32">
        <f>IF(J76=1,I76,I76-K76)</f>
        <v>0</v>
      </c>
      <c r="M76" s="33">
        <f>RANK(I76,$I$5:$I$102,0)</f>
        <v>57</v>
      </c>
      <c r="N76" s="34">
        <f>RANK(L76,$L$5:$L$102,0)</f>
        <v>57</v>
      </c>
    </row>
    <row r="77" spans="1:14" ht="12.75">
      <c r="A77" s="61" t="s">
        <v>166</v>
      </c>
      <c r="B77" s="45">
        <v>0</v>
      </c>
      <c r="C77" s="46">
        <v>0</v>
      </c>
      <c r="D77" s="50">
        <v>0</v>
      </c>
      <c r="E77" s="47">
        <v>0</v>
      </c>
      <c r="F77" s="47">
        <v>0</v>
      </c>
      <c r="G77" s="47">
        <v>0</v>
      </c>
      <c r="H77" s="49">
        <v>0</v>
      </c>
      <c r="I77" s="31">
        <f>SUM(B77:H77)</f>
        <v>0</v>
      </c>
      <c r="J77" s="32">
        <f>COUNTIF(B77:H77,"&gt;0")</f>
        <v>0</v>
      </c>
      <c r="K77" s="32">
        <f>MIN(B77:H77)</f>
        <v>0</v>
      </c>
      <c r="L77" s="32">
        <f>IF(J77=1,I77,I77-K77)</f>
        <v>0</v>
      </c>
      <c r="M77" s="33">
        <f>RANK(I77,$I$5:$I$102,0)</f>
        <v>57</v>
      </c>
      <c r="N77" s="34">
        <f>RANK(L77,$L$5:$L$102,0)</f>
        <v>57</v>
      </c>
    </row>
    <row r="78" spans="1:14" ht="12.75">
      <c r="A78" s="61" t="s">
        <v>167</v>
      </c>
      <c r="B78" s="45">
        <v>0</v>
      </c>
      <c r="C78" s="46">
        <v>0</v>
      </c>
      <c r="D78" s="50">
        <v>0</v>
      </c>
      <c r="E78" s="47">
        <v>0</v>
      </c>
      <c r="F78" s="47">
        <v>0</v>
      </c>
      <c r="G78" s="47">
        <v>0</v>
      </c>
      <c r="H78" s="49">
        <v>0</v>
      </c>
      <c r="I78" s="31">
        <f>SUM(B78:H78)</f>
        <v>0</v>
      </c>
      <c r="J78" s="32">
        <f>COUNTIF(B78:H78,"&gt;0")</f>
        <v>0</v>
      </c>
      <c r="K78" s="32">
        <f>MIN(B78:H78)</f>
        <v>0</v>
      </c>
      <c r="L78" s="32">
        <f>IF(J78=1,I78,I78-K78)</f>
        <v>0</v>
      </c>
      <c r="M78" s="33">
        <f>RANK(I78,$I$5:$I$102,0)</f>
        <v>57</v>
      </c>
      <c r="N78" s="34">
        <f>RANK(L78,$L$5:$L$102,0)</f>
        <v>57</v>
      </c>
    </row>
    <row r="79" spans="1:14" ht="12.75">
      <c r="A79" s="61" t="s">
        <v>168</v>
      </c>
      <c r="B79" s="45">
        <v>0</v>
      </c>
      <c r="C79" s="46">
        <v>0</v>
      </c>
      <c r="D79" s="50">
        <v>0</v>
      </c>
      <c r="E79" s="47">
        <v>0</v>
      </c>
      <c r="F79" s="47">
        <v>0</v>
      </c>
      <c r="G79" s="47">
        <v>0</v>
      </c>
      <c r="H79" s="49">
        <v>0</v>
      </c>
      <c r="I79" s="31">
        <f>SUM(B79:H79)</f>
        <v>0</v>
      </c>
      <c r="J79" s="32">
        <f>COUNTIF(B79:H79,"&gt;0")</f>
        <v>0</v>
      </c>
      <c r="K79" s="32">
        <f>MIN(B79:H79)</f>
        <v>0</v>
      </c>
      <c r="L79" s="32">
        <f>IF(J79=1,I79,I79-K79)</f>
        <v>0</v>
      </c>
      <c r="M79" s="33">
        <f>RANK(I79,$I$5:$I$102,0)</f>
        <v>57</v>
      </c>
      <c r="N79" s="34">
        <f>RANK(L79,$L$5:$L$102,0)</f>
        <v>57</v>
      </c>
    </row>
    <row r="80" spans="1:14" ht="12.75">
      <c r="A80" s="61" t="s">
        <v>170</v>
      </c>
      <c r="B80" s="45">
        <v>0</v>
      </c>
      <c r="C80" s="46">
        <v>0</v>
      </c>
      <c r="D80" s="50">
        <v>0</v>
      </c>
      <c r="E80" s="47">
        <v>0</v>
      </c>
      <c r="F80" s="47">
        <v>0</v>
      </c>
      <c r="G80" s="47">
        <v>0</v>
      </c>
      <c r="H80" s="49">
        <v>0</v>
      </c>
      <c r="I80" s="31">
        <f>SUM(B80:H80)</f>
        <v>0</v>
      </c>
      <c r="J80" s="32">
        <f>COUNTIF(B80:H80,"&gt;0")</f>
        <v>0</v>
      </c>
      <c r="K80" s="32">
        <f>MIN(B80:H80)</f>
        <v>0</v>
      </c>
      <c r="L80" s="32">
        <f>IF(J80=1,I80,I80-K80)</f>
        <v>0</v>
      </c>
      <c r="M80" s="33">
        <f>RANK(I80,$I$5:$I$102,0)</f>
        <v>57</v>
      </c>
      <c r="N80" s="34">
        <f>RANK(L80,$L$5:$L$102,0)</f>
        <v>57</v>
      </c>
    </row>
    <row r="81" spans="1:14" ht="12.75">
      <c r="A81" s="61" t="s">
        <v>171</v>
      </c>
      <c r="B81" s="45">
        <v>0</v>
      </c>
      <c r="C81" s="46">
        <v>0</v>
      </c>
      <c r="D81" s="50">
        <v>0</v>
      </c>
      <c r="E81" s="47">
        <v>0</v>
      </c>
      <c r="F81" s="47">
        <v>0</v>
      </c>
      <c r="G81" s="47">
        <v>0</v>
      </c>
      <c r="H81" s="49">
        <v>0</v>
      </c>
      <c r="I81" s="31">
        <f>SUM(B81:H81)</f>
        <v>0</v>
      </c>
      <c r="J81" s="32">
        <f>COUNTIF(B81:H81,"&gt;0")</f>
        <v>0</v>
      </c>
      <c r="K81" s="32">
        <f>MIN(B81:H81)</f>
        <v>0</v>
      </c>
      <c r="L81" s="32">
        <f>IF(J81=1,I81,I81-K81)</f>
        <v>0</v>
      </c>
      <c r="M81" s="33">
        <f>RANK(I81,$I$5:$I$102,0)</f>
        <v>57</v>
      </c>
      <c r="N81" s="34">
        <f>RANK(L81,$L$5:$L$102,0)</f>
        <v>57</v>
      </c>
    </row>
    <row r="82" spans="1:14" ht="12.75">
      <c r="A82" s="61" t="s">
        <v>172</v>
      </c>
      <c r="B82" s="45">
        <v>0</v>
      </c>
      <c r="C82" s="46">
        <v>0</v>
      </c>
      <c r="D82" s="50">
        <v>0</v>
      </c>
      <c r="E82" s="47">
        <v>0</v>
      </c>
      <c r="F82" s="47">
        <v>0</v>
      </c>
      <c r="G82" s="47">
        <v>0</v>
      </c>
      <c r="H82" s="49">
        <v>0</v>
      </c>
      <c r="I82" s="31">
        <f>SUM(B82:H82)</f>
        <v>0</v>
      </c>
      <c r="J82" s="32">
        <f>COUNTIF(B82:H82,"&gt;0")</f>
        <v>0</v>
      </c>
      <c r="K82" s="32">
        <f>MIN(B82:H82)</f>
        <v>0</v>
      </c>
      <c r="L82" s="32">
        <f>IF(J82=1,I82,I82-K82)</f>
        <v>0</v>
      </c>
      <c r="M82" s="33">
        <f>RANK(I82,$I$5:$I$102,0)</f>
        <v>57</v>
      </c>
      <c r="N82" s="34">
        <f>RANK(L82,$L$5:$L$102,0)</f>
        <v>57</v>
      </c>
    </row>
    <row r="83" spans="1:14" ht="12.75">
      <c r="A83" s="61" t="s">
        <v>173</v>
      </c>
      <c r="B83" s="45">
        <v>0</v>
      </c>
      <c r="C83" s="46">
        <v>0</v>
      </c>
      <c r="D83" s="50">
        <v>0</v>
      </c>
      <c r="E83" s="47">
        <v>0</v>
      </c>
      <c r="F83" s="47">
        <v>0</v>
      </c>
      <c r="G83" s="47">
        <v>0</v>
      </c>
      <c r="H83" s="49">
        <v>0</v>
      </c>
      <c r="I83" s="31">
        <f>SUM(B83:H83)</f>
        <v>0</v>
      </c>
      <c r="J83" s="32">
        <f>COUNTIF(B83:H83,"&gt;0")</f>
        <v>0</v>
      </c>
      <c r="K83" s="32">
        <f>MIN(B83:H83)</f>
        <v>0</v>
      </c>
      <c r="L83" s="32">
        <f>IF(J83=1,I83,I83-K83)</f>
        <v>0</v>
      </c>
      <c r="M83" s="33">
        <f>RANK(I83,$I$5:$I$102,0)</f>
        <v>57</v>
      </c>
      <c r="N83" s="34">
        <f>RANK(L83,$L$5:$L$102,0)</f>
        <v>57</v>
      </c>
    </row>
    <row r="84" spans="1:14" ht="12.75">
      <c r="A84" s="61" t="s">
        <v>174</v>
      </c>
      <c r="B84" s="45">
        <v>0</v>
      </c>
      <c r="C84" s="46">
        <v>0</v>
      </c>
      <c r="D84" s="50">
        <v>0</v>
      </c>
      <c r="E84" s="47">
        <v>0</v>
      </c>
      <c r="F84" s="47">
        <v>0</v>
      </c>
      <c r="G84" s="47">
        <v>0</v>
      </c>
      <c r="H84" s="49">
        <v>0</v>
      </c>
      <c r="I84" s="31">
        <f>SUM(B84:H84)</f>
        <v>0</v>
      </c>
      <c r="J84" s="32">
        <f>COUNTIF(B84:H84,"&gt;0")</f>
        <v>0</v>
      </c>
      <c r="K84" s="32">
        <f>MIN(B84:H84)</f>
        <v>0</v>
      </c>
      <c r="L84" s="32">
        <f>IF(J84=1,I84,I84-K84)</f>
        <v>0</v>
      </c>
      <c r="M84" s="33">
        <f>RANK(I84,$I$5:$I$102,0)</f>
        <v>57</v>
      </c>
      <c r="N84" s="34">
        <f>RANK(L84,$L$5:$L$102,0)</f>
        <v>57</v>
      </c>
    </row>
    <row r="85" spans="1:14" ht="12.75">
      <c r="A85" s="61" t="s">
        <v>175</v>
      </c>
      <c r="B85" s="45">
        <v>0</v>
      </c>
      <c r="C85" s="46">
        <v>0</v>
      </c>
      <c r="D85" s="50">
        <v>0</v>
      </c>
      <c r="E85" s="47">
        <v>0</v>
      </c>
      <c r="F85" s="47">
        <v>0</v>
      </c>
      <c r="G85" s="47">
        <v>0</v>
      </c>
      <c r="H85" s="49">
        <v>0</v>
      </c>
      <c r="I85" s="31">
        <f>SUM(B85:H85)</f>
        <v>0</v>
      </c>
      <c r="J85" s="32">
        <f>COUNTIF(B85:H85,"&gt;0")</f>
        <v>0</v>
      </c>
      <c r="K85" s="32">
        <f>MIN(B85:H85)</f>
        <v>0</v>
      </c>
      <c r="L85" s="32">
        <f>IF(J85=1,I85,I85-K85)</f>
        <v>0</v>
      </c>
      <c r="M85" s="33">
        <f>RANK(I85,$I$5:$I$102,0)</f>
        <v>57</v>
      </c>
      <c r="N85" s="34">
        <f>RANK(L85,$L$5:$L$102,0)</f>
        <v>57</v>
      </c>
    </row>
    <row r="86" spans="1:14" ht="12.75">
      <c r="A86" s="61" t="s">
        <v>177</v>
      </c>
      <c r="B86" s="45">
        <v>0</v>
      </c>
      <c r="C86" s="46">
        <v>0</v>
      </c>
      <c r="D86" s="50">
        <v>0</v>
      </c>
      <c r="E86" s="47">
        <v>0</v>
      </c>
      <c r="F86" s="47">
        <v>0</v>
      </c>
      <c r="G86" s="47">
        <v>0</v>
      </c>
      <c r="H86" s="49">
        <v>0</v>
      </c>
      <c r="I86" s="31">
        <f>SUM(B86:H86)</f>
        <v>0</v>
      </c>
      <c r="J86" s="32">
        <f>COUNTIF(B86:H86,"&gt;0")</f>
        <v>0</v>
      </c>
      <c r="K86" s="32">
        <f>MIN(B86:H86)</f>
        <v>0</v>
      </c>
      <c r="L86" s="32">
        <f>IF(J86=1,I86,I86-K86)</f>
        <v>0</v>
      </c>
      <c r="M86" s="33">
        <f>RANK(I86,$I$5:$I$102,0)</f>
        <v>57</v>
      </c>
      <c r="N86" s="34">
        <f>RANK(L86,$L$5:$L$102,0)</f>
        <v>57</v>
      </c>
    </row>
    <row r="87" spans="1:14" ht="12.75">
      <c r="A87" s="61" t="s">
        <v>178</v>
      </c>
      <c r="B87" s="45">
        <v>0</v>
      </c>
      <c r="C87" s="46">
        <v>0</v>
      </c>
      <c r="D87" s="50">
        <v>0</v>
      </c>
      <c r="E87" s="47">
        <v>0</v>
      </c>
      <c r="F87" s="47">
        <v>0</v>
      </c>
      <c r="G87" s="47">
        <v>0</v>
      </c>
      <c r="H87" s="49">
        <v>0</v>
      </c>
      <c r="I87" s="31">
        <f>SUM(B87:H87)</f>
        <v>0</v>
      </c>
      <c r="J87" s="32">
        <f>COUNTIF(B87:H87,"&gt;0")</f>
        <v>0</v>
      </c>
      <c r="K87" s="32">
        <f>MIN(B87:H87)</f>
        <v>0</v>
      </c>
      <c r="L87" s="32">
        <f>IF(J87=1,I87,I87-K87)</f>
        <v>0</v>
      </c>
      <c r="M87" s="33">
        <f>RANK(I87,$I$5:$I$102,0)</f>
        <v>57</v>
      </c>
      <c r="N87" s="34">
        <f>RANK(L87,$L$5:$L$102,0)</f>
        <v>57</v>
      </c>
    </row>
    <row r="88" spans="1:14" ht="12.75">
      <c r="A88" s="61" t="s">
        <v>179</v>
      </c>
      <c r="B88" s="45">
        <v>0</v>
      </c>
      <c r="C88" s="46">
        <v>0</v>
      </c>
      <c r="D88" s="50">
        <v>0</v>
      </c>
      <c r="E88" s="47">
        <v>0</v>
      </c>
      <c r="F88" s="47">
        <v>0</v>
      </c>
      <c r="G88" s="47">
        <v>0</v>
      </c>
      <c r="H88" s="49">
        <v>0</v>
      </c>
      <c r="I88" s="31">
        <f>SUM(B88:H88)</f>
        <v>0</v>
      </c>
      <c r="J88" s="32">
        <f>COUNTIF(B88:H88,"&gt;0")</f>
        <v>0</v>
      </c>
      <c r="K88" s="32">
        <f>MIN(B88:H88)</f>
        <v>0</v>
      </c>
      <c r="L88" s="32">
        <f>IF(J88=1,I88,I88-K88)</f>
        <v>0</v>
      </c>
      <c r="M88" s="33">
        <f>RANK(I88,$I$5:$I$102,0)</f>
        <v>57</v>
      </c>
      <c r="N88" s="34">
        <f>RANK(L88,$L$5:$L$102,0)</f>
        <v>57</v>
      </c>
    </row>
    <row r="89" spans="1:14" ht="12.75">
      <c r="A89" s="61" t="s">
        <v>180</v>
      </c>
      <c r="B89" s="45">
        <v>0</v>
      </c>
      <c r="C89" s="46">
        <v>0</v>
      </c>
      <c r="D89" s="50">
        <v>0</v>
      </c>
      <c r="E89" s="47">
        <v>0</v>
      </c>
      <c r="F89" s="47">
        <v>0</v>
      </c>
      <c r="G89" s="47">
        <v>0</v>
      </c>
      <c r="H89" s="49">
        <v>0</v>
      </c>
      <c r="I89" s="31">
        <f>SUM(B89:H89)</f>
        <v>0</v>
      </c>
      <c r="J89" s="32">
        <f>COUNTIF(B89:H89,"&gt;0")</f>
        <v>0</v>
      </c>
      <c r="K89" s="32">
        <f>MIN(B89:H89)</f>
        <v>0</v>
      </c>
      <c r="L89" s="32">
        <f>IF(J89=1,I89,I89-K89)</f>
        <v>0</v>
      </c>
      <c r="M89" s="33">
        <f>RANK(I89,$I$5:$I$102,0)</f>
        <v>57</v>
      </c>
      <c r="N89" s="34">
        <f>RANK(L89,$L$5:$L$102,0)</f>
        <v>57</v>
      </c>
    </row>
    <row r="90" spans="1:14" ht="12.75">
      <c r="A90" s="61" t="s">
        <v>181</v>
      </c>
      <c r="B90" s="45">
        <v>0</v>
      </c>
      <c r="C90" s="46">
        <v>0</v>
      </c>
      <c r="D90" s="50">
        <v>0</v>
      </c>
      <c r="E90" s="47">
        <v>0</v>
      </c>
      <c r="F90" s="47">
        <v>0</v>
      </c>
      <c r="G90" s="47">
        <v>0</v>
      </c>
      <c r="H90" s="49">
        <v>0</v>
      </c>
      <c r="I90" s="31">
        <f>SUM(B90:H90)</f>
        <v>0</v>
      </c>
      <c r="J90" s="32">
        <f>COUNTIF(B90:H90,"&gt;0")</f>
        <v>0</v>
      </c>
      <c r="K90" s="32">
        <f>MIN(B90:H90)</f>
        <v>0</v>
      </c>
      <c r="L90" s="32">
        <f>IF(J90=1,I90,I90-K90)</f>
        <v>0</v>
      </c>
      <c r="M90" s="33">
        <f>RANK(I90,$I$5:$I$102,0)</f>
        <v>57</v>
      </c>
      <c r="N90" s="34">
        <f>RANK(L90,$L$5:$L$102,0)</f>
        <v>57</v>
      </c>
    </row>
    <row r="91" spans="1:14" ht="12.75">
      <c r="A91" s="61" t="s">
        <v>182</v>
      </c>
      <c r="B91" s="45">
        <v>0</v>
      </c>
      <c r="C91" s="46">
        <v>0</v>
      </c>
      <c r="D91" s="50">
        <v>0</v>
      </c>
      <c r="E91" s="47">
        <v>0</v>
      </c>
      <c r="F91" s="47">
        <v>0</v>
      </c>
      <c r="G91" s="47">
        <v>0</v>
      </c>
      <c r="H91" s="49">
        <v>0</v>
      </c>
      <c r="I91" s="31">
        <f>SUM(B91:H91)</f>
        <v>0</v>
      </c>
      <c r="J91" s="32">
        <f>COUNTIF(B91:H91,"&gt;0")</f>
        <v>0</v>
      </c>
      <c r="K91" s="32">
        <f>MIN(B91:H91)</f>
        <v>0</v>
      </c>
      <c r="L91" s="32">
        <f>IF(J91=1,I91,I91-K91)</f>
        <v>0</v>
      </c>
      <c r="M91" s="33">
        <f>RANK(I91,$I$5:$I$102,0)</f>
        <v>57</v>
      </c>
      <c r="N91" s="34">
        <f>RANK(L91,$L$5:$L$102,0)</f>
        <v>57</v>
      </c>
    </row>
    <row r="92" spans="1:14" ht="12.75">
      <c r="A92" s="61" t="s">
        <v>183</v>
      </c>
      <c r="B92" s="45">
        <v>0</v>
      </c>
      <c r="C92" s="46">
        <v>0</v>
      </c>
      <c r="D92" s="50">
        <v>0</v>
      </c>
      <c r="E92" s="47">
        <v>0</v>
      </c>
      <c r="F92" s="47">
        <v>0</v>
      </c>
      <c r="G92" s="47">
        <v>0</v>
      </c>
      <c r="H92" s="49">
        <v>0</v>
      </c>
      <c r="I92" s="31">
        <f>SUM(B92:H92)</f>
        <v>0</v>
      </c>
      <c r="J92" s="32">
        <f>COUNTIF(B92:H92,"&gt;0")</f>
        <v>0</v>
      </c>
      <c r="K92" s="32">
        <f>MIN(B92:H92)</f>
        <v>0</v>
      </c>
      <c r="L92" s="32">
        <f>IF(J92=1,I92,I92-K92)</f>
        <v>0</v>
      </c>
      <c r="M92" s="33">
        <f>RANK(I92,$I$5:$I$102,0)</f>
        <v>57</v>
      </c>
      <c r="N92" s="34">
        <f>RANK(L92,$L$5:$L$102,0)</f>
        <v>57</v>
      </c>
    </row>
    <row r="93" spans="1:14" ht="12.75">
      <c r="A93" s="61" t="s">
        <v>185</v>
      </c>
      <c r="B93" s="45">
        <v>0</v>
      </c>
      <c r="C93" s="46">
        <v>0</v>
      </c>
      <c r="D93" s="50">
        <v>0</v>
      </c>
      <c r="E93" s="47">
        <v>0</v>
      </c>
      <c r="F93" s="47">
        <v>0</v>
      </c>
      <c r="G93" s="47">
        <v>0</v>
      </c>
      <c r="H93" s="49">
        <v>0</v>
      </c>
      <c r="I93" s="31">
        <f>SUM(B93:H93)</f>
        <v>0</v>
      </c>
      <c r="J93" s="32">
        <f>COUNTIF(B93:H93,"&gt;0")</f>
        <v>0</v>
      </c>
      <c r="K93" s="32">
        <f>MIN(B93:H93)</f>
        <v>0</v>
      </c>
      <c r="L93" s="32">
        <f>IF(J93=1,I93,I93-K93)</f>
        <v>0</v>
      </c>
      <c r="M93" s="33">
        <f>RANK(I93,$I$5:$I$102,0)</f>
        <v>57</v>
      </c>
      <c r="N93" s="34">
        <f>RANK(L93,$L$5:$L$102,0)</f>
        <v>57</v>
      </c>
    </row>
    <row r="94" spans="1:14" ht="12.75">
      <c r="A94" s="61" t="s">
        <v>189</v>
      </c>
      <c r="B94" s="45">
        <v>0</v>
      </c>
      <c r="C94" s="46">
        <v>0</v>
      </c>
      <c r="D94" s="50">
        <v>0</v>
      </c>
      <c r="E94" s="47">
        <v>0</v>
      </c>
      <c r="F94" s="47">
        <v>0</v>
      </c>
      <c r="G94" s="47">
        <v>0</v>
      </c>
      <c r="H94" s="49">
        <v>0</v>
      </c>
      <c r="I94" s="31">
        <f>SUM(B94:H94)</f>
        <v>0</v>
      </c>
      <c r="J94" s="32">
        <f>COUNTIF(B94:H94,"&gt;0")</f>
        <v>0</v>
      </c>
      <c r="K94" s="32">
        <f>MIN(B94:H94)</f>
        <v>0</v>
      </c>
      <c r="L94" s="32">
        <f>IF(J94=1,I94,I94-K94)</f>
        <v>0</v>
      </c>
      <c r="M94" s="33">
        <f>RANK(I94,$I$5:$I$102,0)</f>
        <v>57</v>
      </c>
      <c r="N94" s="34">
        <f>RANK(L94,$L$5:$L$102,0)</f>
        <v>57</v>
      </c>
    </row>
    <row r="95" spans="1:14" ht="12.75">
      <c r="A95" s="61" t="s">
        <v>190</v>
      </c>
      <c r="B95" s="45">
        <v>0</v>
      </c>
      <c r="C95" s="46">
        <v>0</v>
      </c>
      <c r="D95" s="50">
        <v>0</v>
      </c>
      <c r="E95" s="47">
        <v>0</v>
      </c>
      <c r="F95" s="47">
        <v>0</v>
      </c>
      <c r="G95" s="47">
        <v>0</v>
      </c>
      <c r="H95" s="49">
        <v>0</v>
      </c>
      <c r="I95" s="31">
        <f>SUM(B95:H95)</f>
        <v>0</v>
      </c>
      <c r="J95" s="32">
        <f>COUNTIF(B95:H95,"&gt;0")</f>
        <v>0</v>
      </c>
      <c r="K95" s="32">
        <f>MIN(B95:H95)</f>
        <v>0</v>
      </c>
      <c r="L95" s="32">
        <f>IF(J95=1,I95,I95-K95)</f>
        <v>0</v>
      </c>
      <c r="M95" s="33">
        <f>RANK(I95,$I$5:$I$102,0)</f>
        <v>57</v>
      </c>
      <c r="N95" s="34">
        <f>RANK(L95,$L$5:$L$102,0)</f>
        <v>57</v>
      </c>
    </row>
    <row r="96" spans="1:14" ht="12.75">
      <c r="A96" s="61" t="s">
        <v>188</v>
      </c>
      <c r="B96" s="45">
        <v>0</v>
      </c>
      <c r="C96" s="46">
        <v>0</v>
      </c>
      <c r="D96" s="50">
        <v>0</v>
      </c>
      <c r="E96" s="47">
        <v>0</v>
      </c>
      <c r="F96" s="47">
        <v>0</v>
      </c>
      <c r="G96" s="47">
        <v>0</v>
      </c>
      <c r="H96" s="49">
        <v>0</v>
      </c>
      <c r="I96" s="31">
        <f>SUM(B96:H96)</f>
        <v>0</v>
      </c>
      <c r="J96" s="32">
        <f>COUNTIF(B96:H96,"&gt;0")</f>
        <v>0</v>
      </c>
      <c r="K96" s="32">
        <f>MIN(B96:H96)</f>
        <v>0</v>
      </c>
      <c r="L96" s="32">
        <f>IF(J96=1,I96,I96-K96)</f>
        <v>0</v>
      </c>
      <c r="M96" s="33">
        <f>RANK(I96,$I$5:$I$102,0)</f>
        <v>57</v>
      </c>
      <c r="N96" s="34">
        <f>RANK(L96,$L$5:$L$102,0)</f>
        <v>57</v>
      </c>
    </row>
    <row r="97" spans="1:14" ht="12.75">
      <c r="A97" s="61" t="s">
        <v>192</v>
      </c>
      <c r="B97" s="45">
        <v>0</v>
      </c>
      <c r="C97" s="46">
        <v>0</v>
      </c>
      <c r="D97" s="50">
        <v>0</v>
      </c>
      <c r="E97" s="47">
        <v>0</v>
      </c>
      <c r="F97" s="47">
        <v>0</v>
      </c>
      <c r="G97" s="47">
        <v>0</v>
      </c>
      <c r="H97" s="49">
        <v>0</v>
      </c>
      <c r="I97" s="31">
        <f>SUM(B97:H97)</f>
        <v>0</v>
      </c>
      <c r="J97" s="32">
        <f>COUNTIF(B97:H97,"&gt;0")</f>
        <v>0</v>
      </c>
      <c r="K97" s="32">
        <f>MIN(B97:H97)</f>
        <v>0</v>
      </c>
      <c r="L97" s="32">
        <f>IF(J97=1,I97,I97-K97)</f>
        <v>0</v>
      </c>
      <c r="M97" s="33">
        <f>RANK(I97,$I$5:$I$102,0)</f>
        <v>57</v>
      </c>
      <c r="N97" s="34">
        <f>RANK(L97,$L$5:$L$102,0)</f>
        <v>57</v>
      </c>
    </row>
    <row r="98" spans="1:14" ht="12.75">
      <c r="A98" s="61" t="s">
        <v>193</v>
      </c>
      <c r="B98" s="45">
        <v>0</v>
      </c>
      <c r="C98" s="46">
        <v>0</v>
      </c>
      <c r="D98" s="50">
        <v>0</v>
      </c>
      <c r="E98" s="47">
        <v>0</v>
      </c>
      <c r="F98" s="47">
        <v>0</v>
      </c>
      <c r="G98" s="47">
        <v>0</v>
      </c>
      <c r="H98" s="49">
        <v>0</v>
      </c>
      <c r="I98" s="31">
        <f>SUM(B98:H98)</f>
        <v>0</v>
      </c>
      <c r="J98" s="32">
        <f>COUNTIF(B98:H98,"&gt;0")</f>
        <v>0</v>
      </c>
      <c r="K98" s="32">
        <f>MIN(B98:H98)</f>
        <v>0</v>
      </c>
      <c r="L98" s="32">
        <f>IF(J98=1,I98,I98-K98)</f>
        <v>0</v>
      </c>
      <c r="M98" s="33">
        <f>RANK(I98,$I$5:$I$102,0)</f>
        <v>57</v>
      </c>
      <c r="N98" s="34">
        <f>RANK(L98,$L$5:$L$102,0)</f>
        <v>57</v>
      </c>
    </row>
    <row r="99" spans="1:14" ht="12.75">
      <c r="A99" s="61" t="s">
        <v>194</v>
      </c>
      <c r="B99" s="45">
        <v>0</v>
      </c>
      <c r="C99" s="46">
        <v>0</v>
      </c>
      <c r="D99" s="50">
        <v>0</v>
      </c>
      <c r="E99" s="47">
        <v>0</v>
      </c>
      <c r="F99" s="47">
        <v>0</v>
      </c>
      <c r="G99" s="47">
        <v>0</v>
      </c>
      <c r="H99" s="49">
        <v>0</v>
      </c>
      <c r="I99" s="31">
        <f>SUM(B99:H99)</f>
        <v>0</v>
      </c>
      <c r="J99" s="32">
        <f>COUNTIF(B99:H99,"&gt;0")</f>
        <v>0</v>
      </c>
      <c r="K99" s="32">
        <f>MIN(B99:H99)</f>
        <v>0</v>
      </c>
      <c r="L99" s="32">
        <f>IF(J99=1,I99,I99-K99)</f>
        <v>0</v>
      </c>
      <c r="M99" s="33">
        <f>RANK(I99,$I$5:$I$102,0)</f>
        <v>57</v>
      </c>
      <c r="N99" s="34">
        <f>RANK(L99,$L$5:$L$102,0)</f>
        <v>57</v>
      </c>
    </row>
    <row r="100" spans="1:14" ht="12.75">
      <c r="A100" s="61" t="s">
        <v>195</v>
      </c>
      <c r="B100" s="45">
        <v>0</v>
      </c>
      <c r="C100" s="46">
        <v>0</v>
      </c>
      <c r="D100" s="50">
        <v>0</v>
      </c>
      <c r="E100" s="47">
        <v>0</v>
      </c>
      <c r="F100" s="47">
        <v>0</v>
      </c>
      <c r="G100" s="47">
        <v>0</v>
      </c>
      <c r="H100" s="49">
        <v>0</v>
      </c>
      <c r="I100" s="31">
        <f>SUM(B100:H100)</f>
        <v>0</v>
      </c>
      <c r="J100" s="32">
        <f>COUNTIF(B100:H100,"&gt;0")</f>
        <v>0</v>
      </c>
      <c r="K100" s="32">
        <f>MIN(B100:H100)</f>
        <v>0</v>
      </c>
      <c r="L100" s="32">
        <f>IF(J100=1,I100,I100-K100)</f>
        <v>0</v>
      </c>
      <c r="M100" s="33">
        <f>RANK(I100,$I$5:$I$102,0)</f>
        <v>57</v>
      </c>
      <c r="N100" s="34">
        <f>RANK(L100,$L$5:$L$102,0)</f>
        <v>57</v>
      </c>
    </row>
    <row r="101" spans="1:14" ht="12.75">
      <c r="A101" s="61" t="s">
        <v>196</v>
      </c>
      <c r="B101" s="45">
        <v>0</v>
      </c>
      <c r="C101" s="46">
        <v>0</v>
      </c>
      <c r="D101" s="50">
        <v>0</v>
      </c>
      <c r="E101" s="47">
        <v>0</v>
      </c>
      <c r="F101" s="47">
        <v>0</v>
      </c>
      <c r="G101" s="47">
        <v>0</v>
      </c>
      <c r="H101" s="49">
        <v>0</v>
      </c>
      <c r="I101" s="31">
        <f>SUM(B101:H101)</f>
        <v>0</v>
      </c>
      <c r="J101" s="32">
        <f>COUNTIF(B101:H101,"&gt;0")</f>
        <v>0</v>
      </c>
      <c r="K101" s="32">
        <f>MIN(B101:H101)</f>
        <v>0</v>
      </c>
      <c r="L101" s="32">
        <f>IF(J101=1,I101,I101-K101)</f>
        <v>0</v>
      </c>
      <c r="M101" s="33">
        <f>RANK(I101,$I$5:$I$102,0)</f>
        <v>57</v>
      </c>
      <c r="N101" s="34">
        <f>RANK(L101,$L$5:$L$102,0)</f>
        <v>57</v>
      </c>
    </row>
    <row r="102" spans="1:14" ht="12.75">
      <c r="A102" s="61" t="s">
        <v>248</v>
      </c>
      <c r="B102" s="45">
        <v>0</v>
      </c>
      <c r="C102" s="46">
        <v>0</v>
      </c>
      <c r="D102" s="50">
        <v>0</v>
      </c>
      <c r="E102" s="47">
        <v>0</v>
      </c>
      <c r="F102" s="47">
        <v>0</v>
      </c>
      <c r="G102" s="47">
        <v>0</v>
      </c>
      <c r="H102" s="49">
        <v>0</v>
      </c>
      <c r="I102" s="31">
        <f>SUM(B102:H102)</f>
        <v>0</v>
      </c>
      <c r="J102" s="32">
        <f>COUNTIF(B102:H102,"&gt;0")</f>
        <v>0</v>
      </c>
      <c r="K102" s="32">
        <f>MIN(B102:H102)</f>
        <v>0</v>
      </c>
      <c r="L102" s="32">
        <f>IF(J102=1,I102,I102-K102)</f>
        <v>0</v>
      </c>
      <c r="M102" s="33">
        <f>RANK(I102,$I$5:$I$102,0)</f>
        <v>57</v>
      </c>
      <c r="N102" s="34">
        <f>RANK(L102,$L$5:$L$102,0)</f>
        <v>57</v>
      </c>
    </row>
    <row r="103" spans="1:14" ht="12.75">
      <c r="A103" s="61"/>
      <c r="B103" s="51"/>
      <c r="C103" s="52"/>
      <c r="D103" s="53"/>
      <c r="E103" s="53"/>
      <c r="F103" s="53"/>
      <c r="G103" s="53"/>
      <c r="H103" s="54"/>
      <c r="I103" s="31"/>
      <c r="J103" s="32"/>
      <c r="K103" s="32"/>
      <c r="L103" s="32"/>
      <c r="M103" s="35"/>
      <c r="N103" s="36"/>
    </row>
    <row r="104" spans="1:14" ht="12.75">
      <c r="A104" s="63" t="s">
        <v>33</v>
      </c>
      <c r="B104" s="83"/>
      <c r="C104" s="55"/>
      <c r="D104" s="55"/>
      <c r="E104" s="55"/>
      <c r="F104" s="56"/>
      <c r="G104" s="55"/>
      <c r="H104" s="57"/>
      <c r="I104" s="37"/>
      <c r="J104" s="38"/>
      <c r="K104" s="38"/>
      <c r="L104" s="38"/>
      <c r="M104" s="39"/>
      <c r="N104" s="40"/>
    </row>
    <row r="105" spans="1:14" ht="12.75">
      <c r="A105" s="19"/>
      <c r="B105" s="18"/>
      <c r="C105" s="18"/>
      <c r="D105" s="18"/>
      <c r="E105" s="18"/>
      <c r="F105" s="18"/>
      <c r="G105" s="18"/>
      <c r="H105" s="18"/>
      <c r="I105" s="20"/>
      <c r="J105" s="20"/>
      <c r="K105" s="20"/>
      <c r="L105" s="20"/>
      <c r="M105" s="20"/>
      <c r="N105" s="19"/>
    </row>
    <row r="106" spans="1:14" ht="12.75">
      <c r="A106" s="19"/>
      <c r="B106" s="18">
        <f>COUNTIF(B5:B102,"&gt;0")</f>
        <v>21</v>
      </c>
      <c r="C106" s="18">
        <f aca="true" t="shared" si="0" ref="C106:H106">COUNTIF(C5:C102,"&gt;0")</f>
        <v>27</v>
      </c>
      <c r="D106" s="18">
        <f t="shared" si="0"/>
        <v>26</v>
      </c>
      <c r="E106" s="18">
        <f t="shared" si="0"/>
        <v>22</v>
      </c>
      <c r="F106" s="18">
        <f t="shared" si="0"/>
        <v>20</v>
      </c>
      <c r="G106" s="18">
        <f t="shared" si="0"/>
        <v>12</v>
      </c>
      <c r="H106" s="18">
        <f t="shared" si="0"/>
        <v>24</v>
      </c>
      <c r="I106" s="20"/>
      <c r="J106" s="20"/>
      <c r="K106" s="20"/>
      <c r="L106" s="20"/>
      <c r="M106" s="20"/>
      <c r="N106" s="19"/>
    </row>
    <row r="107" spans="1:14" ht="12.75">
      <c r="A107" s="19"/>
      <c r="B107" s="18"/>
      <c r="C107" s="18"/>
      <c r="D107" s="18"/>
      <c r="E107" s="18"/>
      <c r="F107" s="18"/>
      <c r="G107" s="18"/>
      <c r="H107" s="18">
        <f>SUM(B106:H106)</f>
        <v>152</v>
      </c>
      <c r="I107" s="20"/>
      <c r="J107" s="20"/>
      <c r="K107" s="20"/>
      <c r="L107" s="20"/>
      <c r="M107" s="20"/>
      <c r="N107" s="19"/>
    </row>
  </sheetData>
  <sheetProtection/>
  <autoFilter ref="B3:H102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  <ignoredErrors>
    <ignoredError sqref="B107:H107 B106:H10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3" width="10.7109375" style="0" customWidth="1"/>
    <col min="4" max="4" width="11.28125" style="0" customWidth="1"/>
    <col min="5" max="9" width="10.7109375" style="0" customWidth="1"/>
  </cols>
  <sheetData>
    <row r="1" spans="1:9" ht="25.5">
      <c r="A1" s="8" t="s">
        <v>61</v>
      </c>
      <c r="B1" s="8" t="s">
        <v>62</v>
      </c>
      <c r="C1" s="104" t="s">
        <v>63</v>
      </c>
      <c r="D1" s="104"/>
      <c r="E1" s="9" t="s">
        <v>64</v>
      </c>
      <c r="F1" s="8" t="s">
        <v>65</v>
      </c>
      <c r="G1" s="79" t="s">
        <v>80</v>
      </c>
      <c r="H1" s="79" t="s">
        <v>90</v>
      </c>
      <c r="I1" s="10" t="s">
        <v>67</v>
      </c>
    </row>
    <row r="2" spans="1:9" ht="16.5" customHeight="1">
      <c r="A2" s="96">
        <f aca="true" t="shared" si="0" ref="A2:A18">RANK(G2,$G$2:$G$18,1)</f>
        <v>1</v>
      </c>
      <c r="B2" s="97">
        <f aca="true" t="shared" si="1" ref="B2:B18">RANK(F2,$F$2:$F$18,1)</f>
        <v>12</v>
      </c>
      <c r="C2" s="74" t="s">
        <v>92</v>
      </c>
      <c r="D2" s="74" t="s">
        <v>85</v>
      </c>
      <c r="E2" s="99">
        <v>0.0007638888888888889</v>
      </c>
      <c r="F2" s="99">
        <f aca="true" t="shared" si="2" ref="F2:F18">G2-E2</f>
        <v>0.003958333333333334</v>
      </c>
      <c r="G2" s="99">
        <v>0.004722222222222222</v>
      </c>
      <c r="H2" s="99"/>
      <c r="I2" s="98">
        <v>40</v>
      </c>
    </row>
    <row r="3" spans="1:9" ht="16.5" customHeight="1">
      <c r="A3" s="96">
        <f t="shared" si="0"/>
        <v>2</v>
      </c>
      <c r="B3" s="97">
        <f t="shared" si="1"/>
        <v>6</v>
      </c>
      <c r="C3" s="72" t="s">
        <v>93</v>
      </c>
      <c r="D3" s="72" t="s">
        <v>94</v>
      </c>
      <c r="E3" s="99">
        <v>0.0013541666666666667</v>
      </c>
      <c r="F3" s="99">
        <f t="shared" si="2"/>
        <v>0.0035393518518518517</v>
      </c>
      <c r="G3" s="99">
        <v>0.004893518518518518</v>
      </c>
      <c r="H3" s="99">
        <f>G3-G2</f>
        <v>0.00017129629629629613</v>
      </c>
      <c r="I3" s="98">
        <v>35</v>
      </c>
    </row>
    <row r="4" spans="1:9" ht="16.5" customHeight="1">
      <c r="A4" s="96">
        <f t="shared" si="0"/>
        <v>3</v>
      </c>
      <c r="B4" s="97">
        <f t="shared" si="1"/>
        <v>1</v>
      </c>
      <c r="C4" s="74" t="s">
        <v>95</v>
      </c>
      <c r="D4" s="74" t="s">
        <v>96</v>
      </c>
      <c r="E4" s="99">
        <v>0.001574074074074074</v>
      </c>
      <c r="F4" s="99">
        <f t="shared" si="2"/>
        <v>0.003334837962962963</v>
      </c>
      <c r="G4" s="99">
        <v>0.004908912037037037</v>
      </c>
      <c r="H4" s="99">
        <f aca="true" t="shared" si="3" ref="H4:H18">G4-G3</f>
        <v>1.539351851851875E-05</v>
      </c>
      <c r="I4" s="98">
        <v>30</v>
      </c>
    </row>
    <row r="5" spans="1:9" ht="16.5" customHeight="1">
      <c r="A5" s="96">
        <f t="shared" si="0"/>
        <v>4</v>
      </c>
      <c r="B5" s="97">
        <f t="shared" si="1"/>
        <v>3</v>
      </c>
      <c r="C5" s="72" t="s">
        <v>97</v>
      </c>
      <c r="D5" s="72" t="s">
        <v>98</v>
      </c>
      <c r="E5" s="99">
        <v>0.0014583333333333334</v>
      </c>
      <c r="F5" s="99">
        <f t="shared" si="2"/>
        <v>0.0034690972222222224</v>
      </c>
      <c r="G5" s="99">
        <v>0.0049274305555555556</v>
      </c>
      <c r="H5" s="99">
        <f t="shared" si="3"/>
        <v>1.8518518518518406E-05</v>
      </c>
      <c r="I5" s="98">
        <v>25</v>
      </c>
    </row>
    <row r="6" spans="1:9" ht="16.5" customHeight="1">
      <c r="A6" s="96">
        <f t="shared" si="0"/>
        <v>5</v>
      </c>
      <c r="B6" s="97">
        <f t="shared" si="1"/>
        <v>5</v>
      </c>
      <c r="C6" s="72" t="s">
        <v>99</v>
      </c>
      <c r="D6" s="72" t="s">
        <v>100</v>
      </c>
      <c r="E6" s="99">
        <v>0.0014351851851851854</v>
      </c>
      <c r="F6" s="99">
        <f t="shared" si="2"/>
        <v>0.003504976851851852</v>
      </c>
      <c r="G6" s="99">
        <v>0.004940162037037037</v>
      </c>
      <c r="H6" s="99">
        <f t="shared" si="3"/>
        <v>1.2731481481481621E-05</v>
      </c>
      <c r="I6" s="98">
        <v>24</v>
      </c>
    </row>
    <row r="7" spans="1:9" ht="16.5" customHeight="1">
      <c r="A7" s="96">
        <f t="shared" si="0"/>
        <v>6</v>
      </c>
      <c r="B7" s="97">
        <f t="shared" si="1"/>
        <v>15</v>
      </c>
      <c r="C7" s="74" t="s">
        <v>101</v>
      </c>
      <c r="D7" s="74" t="s">
        <v>102</v>
      </c>
      <c r="E7" s="99">
        <v>0.0007060185185185185</v>
      </c>
      <c r="F7" s="99">
        <f t="shared" si="2"/>
        <v>0.0042688657407407415</v>
      </c>
      <c r="G7" s="99">
        <v>0.00497488425925926</v>
      </c>
      <c r="H7" s="99">
        <f t="shared" si="3"/>
        <v>3.4722222222222446E-05</v>
      </c>
      <c r="I7" s="98">
        <v>23</v>
      </c>
    </row>
    <row r="8" spans="1:9" ht="16.5" customHeight="1">
      <c r="A8" s="96">
        <f t="shared" si="0"/>
        <v>7</v>
      </c>
      <c r="B8" s="97">
        <f t="shared" si="1"/>
        <v>4</v>
      </c>
      <c r="C8" s="74" t="s">
        <v>103</v>
      </c>
      <c r="D8" s="74" t="s">
        <v>104</v>
      </c>
      <c r="E8" s="99">
        <v>0.0015046296296296294</v>
      </c>
      <c r="F8" s="99">
        <f t="shared" si="2"/>
        <v>0.003495717592592593</v>
      </c>
      <c r="G8" s="99">
        <v>0.005000347222222222</v>
      </c>
      <c r="H8" s="99">
        <f t="shared" si="3"/>
        <v>2.5462962962962375E-05</v>
      </c>
      <c r="I8" s="98">
        <v>22</v>
      </c>
    </row>
    <row r="9" spans="1:9" ht="16.5" customHeight="1">
      <c r="A9" s="96">
        <f t="shared" si="0"/>
        <v>8</v>
      </c>
      <c r="B9" s="97">
        <f t="shared" si="1"/>
        <v>2</v>
      </c>
      <c r="C9" s="72" t="s">
        <v>88</v>
      </c>
      <c r="D9" s="72" t="s">
        <v>89</v>
      </c>
      <c r="E9" s="99">
        <v>0.0016319444444444445</v>
      </c>
      <c r="F9" s="99">
        <f t="shared" si="2"/>
        <v>0.0033725694444444445</v>
      </c>
      <c r="G9" s="99">
        <v>0.005004513888888889</v>
      </c>
      <c r="H9" s="99">
        <f t="shared" si="3"/>
        <v>4.166666666667075E-06</v>
      </c>
      <c r="I9" s="98">
        <v>21</v>
      </c>
    </row>
    <row r="10" spans="1:9" ht="16.5" customHeight="1">
      <c r="A10" s="96">
        <f t="shared" si="0"/>
        <v>9</v>
      </c>
      <c r="B10" s="97">
        <f t="shared" si="1"/>
        <v>17</v>
      </c>
      <c r="C10" s="74" t="s">
        <v>105</v>
      </c>
      <c r="D10" s="74" t="s">
        <v>106</v>
      </c>
      <c r="E10" s="99">
        <v>0</v>
      </c>
      <c r="F10" s="99">
        <f t="shared" si="2"/>
        <v>0.0050109953703703705</v>
      </c>
      <c r="G10" s="99">
        <v>0.0050109953703703705</v>
      </c>
      <c r="H10" s="99">
        <f t="shared" si="3"/>
        <v>6.481481481481442E-06</v>
      </c>
      <c r="I10" s="98">
        <v>20</v>
      </c>
    </row>
    <row r="11" spans="1:9" ht="16.5" customHeight="1">
      <c r="A11" s="96">
        <f t="shared" si="0"/>
        <v>10</v>
      </c>
      <c r="B11" s="97">
        <f t="shared" si="1"/>
        <v>8</v>
      </c>
      <c r="C11" s="72" t="s">
        <v>107</v>
      </c>
      <c r="D11" s="72" t="s">
        <v>108</v>
      </c>
      <c r="E11" s="99">
        <v>0.0012962962962962963</v>
      </c>
      <c r="F11" s="99">
        <f t="shared" si="2"/>
        <v>0.0037203703703703704</v>
      </c>
      <c r="G11" s="99">
        <v>0.005016666666666667</v>
      </c>
      <c r="H11" s="99">
        <f t="shared" si="3"/>
        <v>5.6712962962961536E-06</v>
      </c>
      <c r="I11" s="98">
        <v>19</v>
      </c>
    </row>
    <row r="12" spans="1:9" ht="16.5" customHeight="1">
      <c r="A12" s="96">
        <f t="shared" si="0"/>
        <v>11</v>
      </c>
      <c r="B12" s="97">
        <f t="shared" si="1"/>
        <v>9</v>
      </c>
      <c r="C12" s="72" t="s">
        <v>109</v>
      </c>
      <c r="D12" s="72" t="s">
        <v>110</v>
      </c>
      <c r="E12" s="99">
        <v>0.0011805555555555556</v>
      </c>
      <c r="F12" s="99">
        <f t="shared" si="2"/>
        <v>0.0038540509259259257</v>
      </c>
      <c r="G12" s="99">
        <v>0.005034606481481481</v>
      </c>
      <c r="H12" s="99">
        <f t="shared" si="3"/>
        <v>1.793981481481438E-05</v>
      </c>
      <c r="I12" s="98">
        <v>18</v>
      </c>
    </row>
    <row r="13" spans="1:9" ht="16.5" customHeight="1">
      <c r="A13" s="96">
        <f t="shared" si="0"/>
        <v>12</v>
      </c>
      <c r="B13" s="97">
        <f t="shared" si="1"/>
        <v>11</v>
      </c>
      <c r="C13" s="72" t="s">
        <v>111</v>
      </c>
      <c r="D13" s="72" t="s">
        <v>112</v>
      </c>
      <c r="E13" s="99">
        <v>0.0011458333333333333</v>
      </c>
      <c r="F13" s="99">
        <f t="shared" si="2"/>
        <v>0.0038938657407407407</v>
      </c>
      <c r="G13" s="99">
        <v>0.005039699074074074</v>
      </c>
      <c r="H13" s="99">
        <f t="shared" si="3"/>
        <v>5.0925925925929955E-06</v>
      </c>
      <c r="I13" s="98">
        <v>17</v>
      </c>
    </row>
    <row r="14" spans="1:9" ht="16.5" customHeight="1">
      <c r="A14" s="96">
        <f t="shared" si="0"/>
        <v>13</v>
      </c>
      <c r="B14" s="97">
        <f t="shared" si="1"/>
        <v>7</v>
      </c>
      <c r="C14" s="72" t="s">
        <v>113</v>
      </c>
      <c r="D14" s="72" t="s">
        <v>114</v>
      </c>
      <c r="E14" s="99">
        <v>0.0014351851851851854</v>
      </c>
      <c r="F14" s="99">
        <f t="shared" si="2"/>
        <v>0.0036115740740740735</v>
      </c>
      <c r="G14" s="99">
        <v>0.005046759259259259</v>
      </c>
      <c r="H14" s="99">
        <f t="shared" si="3"/>
        <v>7.0601851851846E-06</v>
      </c>
      <c r="I14" s="98">
        <v>16</v>
      </c>
    </row>
    <row r="15" spans="1:9" ht="16.5" customHeight="1">
      <c r="A15" s="96">
        <f t="shared" si="0"/>
        <v>14</v>
      </c>
      <c r="B15" s="97">
        <f t="shared" si="1"/>
        <v>16</v>
      </c>
      <c r="C15" s="74" t="s">
        <v>115</v>
      </c>
      <c r="D15" s="74" t="s">
        <v>116</v>
      </c>
      <c r="E15" s="99">
        <v>0.0005324074074074074</v>
      </c>
      <c r="F15" s="99">
        <f t="shared" si="2"/>
        <v>0.004521759259259258</v>
      </c>
      <c r="G15" s="99">
        <v>0.005054166666666666</v>
      </c>
      <c r="H15" s="99">
        <f t="shared" si="3"/>
        <v>7.407407407407363E-06</v>
      </c>
      <c r="I15" s="98">
        <v>15</v>
      </c>
    </row>
    <row r="16" spans="1:9" ht="16.5" customHeight="1">
      <c r="A16" s="96">
        <f t="shared" si="0"/>
        <v>15</v>
      </c>
      <c r="B16" s="97">
        <f t="shared" si="1"/>
        <v>13</v>
      </c>
      <c r="C16" s="74" t="s">
        <v>86</v>
      </c>
      <c r="D16" s="94" t="s">
        <v>120</v>
      </c>
      <c r="E16" s="99">
        <v>0.0009953703703703704</v>
      </c>
      <c r="F16" s="99">
        <f t="shared" si="2"/>
        <v>0.004101041666666667</v>
      </c>
      <c r="G16" s="99">
        <v>0.005096412037037037</v>
      </c>
      <c r="H16" s="99">
        <f t="shared" si="3"/>
        <v>4.224537037037131E-05</v>
      </c>
      <c r="I16" s="98">
        <v>14</v>
      </c>
    </row>
    <row r="17" spans="1:9" ht="16.5" customHeight="1">
      <c r="A17" s="96">
        <f t="shared" si="0"/>
        <v>16</v>
      </c>
      <c r="B17" s="97">
        <f t="shared" si="1"/>
        <v>10</v>
      </c>
      <c r="C17" s="72" t="s">
        <v>117</v>
      </c>
      <c r="D17" s="72" t="s">
        <v>118</v>
      </c>
      <c r="E17" s="99">
        <v>0.0013541666666666667</v>
      </c>
      <c r="F17" s="99">
        <f t="shared" si="2"/>
        <v>0.003872222222222222</v>
      </c>
      <c r="G17" s="99">
        <v>0.005226388888888889</v>
      </c>
      <c r="H17" s="99">
        <f t="shared" si="3"/>
        <v>0.0001299768518518516</v>
      </c>
      <c r="I17" s="98">
        <v>13</v>
      </c>
    </row>
    <row r="18" spans="1:9" ht="16.5" customHeight="1">
      <c r="A18" s="96">
        <f t="shared" si="0"/>
        <v>17</v>
      </c>
      <c r="B18" s="97">
        <f t="shared" si="1"/>
        <v>14</v>
      </c>
      <c r="C18" s="100" t="s">
        <v>87</v>
      </c>
      <c r="D18" s="100" t="s">
        <v>119</v>
      </c>
      <c r="E18" s="99">
        <v>0.0011805555555555556</v>
      </c>
      <c r="F18" s="99">
        <f t="shared" si="2"/>
        <v>0.004117824074074074</v>
      </c>
      <c r="G18" s="99">
        <v>0.0052983796296296294</v>
      </c>
      <c r="H18" s="99">
        <f t="shared" si="3"/>
        <v>7.199074074074052E-05</v>
      </c>
      <c r="I18" s="98">
        <v>12</v>
      </c>
    </row>
    <row r="20" spans="1:2" ht="12.75">
      <c r="A20" s="19" t="s">
        <v>122</v>
      </c>
      <c r="B20" s="19" t="s">
        <v>123</v>
      </c>
    </row>
    <row r="21" ht="12.75">
      <c r="B21" s="19" t="s">
        <v>124</v>
      </c>
    </row>
    <row r="22" ht="12.75">
      <c r="B22" s="19" t="s">
        <v>125</v>
      </c>
    </row>
    <row r="23" ht="12.75">
      <c r="B23" s="84" t="s">
        <v>126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3" width="11.421875" style="0" customWidth="1"/>
    <col min="4" max="5" width="10.7109375" style="0" customWidth="1"/>
    <col min="8" max="8" width="16.140625" style="0" bestFit="1" customWidth="1"/>
    <col min="10" max="10" width="14.421875" style="0" bestFit="1" customWidth="1"/>
    <col min="11" max="12" width="14.57421875" style="0" bestFit="1" customWidth="1"/>
    <col min="13" max="13" width="16.140625" style="0" bestFit="1" customWidth="1"/>
  </cols>
  <sheetData>
    <row r="1" spans="1:5" ht="12.75">
      <c r="A1" s="8" t="s">
        <v>3</v>
      </c>
      <c r="B1" s="8" t="s">
        <v>68</v>
      </c>
      <c r="C1" s="104" t="s">
        <v>63</v>
      </c>
      <c r="D1" s="104"/>
      <c r="E1" s="9" t="s">
        <v>67</v>
      </c>
    </row>
    <row r="2" spans="1:5" ht="12.75">
      <c r="A2" s="14">
        <v>1</v>
      </c>
      <c r="B2" s="14">
        <v>1</v>
      </c>
      <c r="C2" s="13" t="s">
        <v>129</v>
      </c>
      <c r="D2" s="13" t="s">
        <v>130</v>
      </c>
      <c r="E2" s="14">
        <v>40</v>
      </c>
    </row>
    <row r="3" spans="1:5" ht="12.75">
      <c r="A3" s="14">
        <v>1</v>
      </c>
      <c r="B3" s="14">
        <v>2</v>
      </c>
      <c r="C3" s="13" t="s">
        <v>131</v>
      </c>
      <c r="D3" s="13" t="s">
        <v>132</v>
      </c>
      <c r="E3" s="14">
        <v>40</v>
      </c>
    </row>
    <row r="4" spans="1:5" ht="12.75">
      <c r="A4" s="14">
        <v>1</v>
      </c>
      <c r="B4" s="14">
        <v>3</v>
      </c>
      <c r="C4" s="82" t="s">
        <v>247</v>
      </c>
      <c r="D4" s="13" t="s">
        <v>133</v>
      </c>
      <c r="E4" s="14">
        <v>40</v>
      </c>
    </row>
    <row r="5" spans="1:5" ht="12.75">
      <c r="A5" s="14">
        <v>1</v>
      </c>
      <c r="B5" s="14">
        <v>4</v>
      </c>
      <c r="C5" s="13" t="s">
        <v>111</v>
      </c>
      <c r="D5" s="13" t="s">
        <v>112</v>
      </c>
      <c r="E5" s="14">
        <v>40</v>
      </c>
    </row>
    <row r="6" spans="1:5" ht="12.75">
      <c r="A6" s="14">
        <v>2</v>
      </c>
      <c r="B6" s="14">
        <v>1</v>
      </c>
      <c r="C6" s="13" t="s">
        <v>103</v>
      </c>
      <c r="D6" s="13" t="s">
        <v>104</v>
      </c>
      <c r="E6" s="14">
        <v>35</v>
      </c>
    </row>
    <row r="7" spans="1:5" ht="12.75">
      <c r="A7" s="14">
        <v>2</v>
      </c>
      <c r="B7" s="14">
        <v>2</v>
      </c>
      <c r="C7" s="13" t="s">
        <v>88</v>
      </c>
      <c r="D7" s="13" t="s">
        <v>89</v>
      </c>
      <c r="E7" s="14">
        <v>35</v>
      </c>
    </row>
    <row r="8" spans="1:5" ht="12.75">
      <c r="A8" s="14">
        <v>2</v>
      </c>
      <c r="B8" s="14">
        <v>3</v>
      </c>
      <c r="C8" s="13" t="s">
        <v>109</v>
      </c>
      <c r="D8" s="13" t="s">
        <v>110</v>
      </c>
      <c r="E8" s="14">
        <v>35</v>
      </c>
    </row>
    <row r="9" spans="1:5" ht="12.75">
      <c r="A9" s="14">
        <v>2</v>
      </c>
      <c r="B9" s="14">
        <v>4</v>
      </c>
      <c r="C9" s="13" t="s">
        <v>92</v>
      </c>
      <c r="D9" s="13" t="s">
        <v>85</v>
      </c>
      <c r="E9" s="14">
        <v>35</v>
      </c>
    </row>
    <row r="10" spans="1:5" ht="12.75">
      <c r="A10" s="14">
        <v>3</v>
      </c>
      <c r="B10" s="14">
        <v>1</v>
      </c>
      <c r="C10" s="13" t="s">
        <v>134</v>
      </c>
      <c r="D10" s="13" t="s">
        <v>135</v>
      </c>
      <c r="E10" s="14">
        <v>30</v>
      </c>
    </row>
    <row r="11" spans="1:5" ht="12.75">
      <c r="A11" s="14">
        <v>3</v>
      </c>
      <c r="B11" s="14">
        <v>2</v>
      </c>
      <c r="C11" s="13" t="s">
        <v>117</v>
      </c>
      <c r="D11" s="13" t="s">
        <v>118</v>
      </c>
      <c r="E11" s="14">
        <v>30</v>
      </c>
    </row>
    <row r="12" spans="1:5" ht="12.75">
      <c r="A12" s="14">
        <v>3</v>
      </c>
      <c r="B12" s="14">
        <v>3</v>
      </c>
      <c r="C12" s="13" t="s">
        <v>136</v>
      </c>
      <c r="D12" s="13" t="s">
        <v>137</v>
      </c>
      <c r="E12" s="14">
        <v>30</v>
      </c>
    </row>
    <row r="13" spans="1:5" ht="12.75">
      <c r="A13" s="14">
        <v>3</v>
      </c>
      <c r="B13" s="14">
        <v>4</v>
      </c>
      <c r="C13" s="13" t="s">
        <v>138</v>
      </c>
      <c r="D13" s="13" t="s">
        <v>139</v>
      </c>
      <c r="E13" s="14">
        <v>30</v>
      </c>
    </row>
    <row r="14" spans="1:5" ht="12.75">
      <c r="A14" s="14">
        <v>4</v>
      </c>
      <c r="B14" s="14">
        <v>1</v>
      </c>
      <c r="C14" s="13" t="s">
        <v>140</v>
      </c>
      <c r="D14" s="13" t="s">
        <v>141</v>
      </c>
      <c r="E14" s="14"/>
    </row>
    <row r="15" spans="1:5" ht="12.75">
      <c r="A15" s="14">
        <v>4</v>
      </c>
      <c r="B15" s="14">
        <v>2</v>
      </c>
      <c r="C15" s="13" t="s">
        <v>97</v>
      </c>
      <c r="D15" s="13" t="s">
        <v>98</v>
      </c>
      <c r="E15" s="14">
        <v>25</v>
      </c>
    </row>
    <row r="16" spans="1:5" ht="12.75">
      <c r="A16" s="14">
        <v>4</v>
      </c>
      <c r="B16" s="14">
        <v>3</v>
      </c>
      <c r="C16" s="13" t="s">
        <v>87</v>
      </c>
      <c r="D16" s="13" t="s">
        <v>119</v>
      </c>
      <c r="E16" s="14">
        <v>25</v>
      </c>
    </row>
    <row r="17" spans="1:5" ht="12.75">
      <c r="A17" s="14">
        <v>4</v>
      </c>
      <c r="B17" s="14">
        <v>4</v>
      </c>
      <c r="C17" s="13" t="s">
        <v>86</v>
      </c>
      <c r="D17" s="13" t="s">
        <v>120</v>
      </c>
      <c r="E17" s="14">
        <v>25</v>
      </c>
    </row>
    <row r="18" spans="1:5" ht="12.75">
      <c r="A18" s="14">
        <v>5</v>
      </c>
      <c r="B18" s="14">
        <v>1</v>
      </c>
      <c r="C18" s="13" t="s">
        <v>95</v>
      </c>
      <c r="D18" s="13" t="s">
        <v>96</v>
      </c>
      <c r="E18" s="14">
        <v>24</v>
      </c>
    </row>
    <row r="19" spans="1:5" ht="12.75">
      <c r="A19" s="14">
        <v>5</v>
      </c>
      <c r="B19" s="14">
        <v>2</v>
      </c>
      <c r="C19" s="13" t="s">
        <v>93</v>
      </c>
      <c r="D19" s="13" t="s">
        <v>94</v>
      </c>
      <c r="E19" s="14">
        <v>24</v>
      </c>
    </row>
    <row r="20" spans="1:5" ht="12.75">
      <c r="A20" s="14">
        <v>5</v>
      </c>
      <c r="B20" s="14">
        <v>3</v>
      </c>
      <c r="C20" s="13" t="s">
        <v>158</v>
      </c>
      <c r="D20" s="13" t="s">
        <v>142</v>
      </c>
      <c r="E20" s="14">
        <v>24</v>
      </c>
    </row>
    <row r="21" spans="1:5" ht="12.75">
      <c r="A21" s="14">
        <v>5</v>
      </c>
      <c r="B21" s="14">
        <v>4</v>
      </c>
      <c r="C21" s="13" t="s">
        <v>143</v>
      </c>
      <c r="D21" s="13" t="s">
        <v>144</v>
      </c>
      <c r="E21" s="14">
        <v>24</v>
      </c>
    </row>
    <row r="22" spans="1:5" ht="12.75">
      <c r="A22" s="14">
        <v>6</v>
      </c>
      <c r="B22" s="14">
        <v>1</v>
      </c>
      <c r="C22" s="13" t="s">
        <v>145</v>
      </c>
      <c r="D22" s="13" t="s">
        <v>146</v>
      </c>
      <c r="E22" s="14"/>
    </row>
    <row r="23" spans="1:5" ht="12.75">
      <c r="A23" s="14">
        <v>6</v>
      </c>
      <c r="B23" s="14">
        <v>2</v>
      </c>
      <c r="C23" s="13" t="s">
        <v>147</v>
      </c>
      <c r="D23" s="13" t="s">
        <v>148</v>
      </c>
      <c r="E23" s="14">
        <v>23</v>
      </c>
    </row>
    <row r="24" spans="1:5" ht="12.75">
      <c r="A24" s="14">
        <v>6</v>
      </c>
      <c r="B24" s="14">
        <v>3</v>
      </c>
      <c r="C24" s="13" t="s">
        <v>107</v>
      </c>
      <c r="D24" s="13" t="s">
        <v>108</v>
      </c>
      <c r="E24" s="14">
        <v>23</v>
      </c>
    </row>
    <row r="25" spans="1:5" ht="12.75">
      <c r="A25" s="14">
        <v>6</v>
      </c>
      <c r="B25" s="14">
        <v>4</v>
      </c>
      <c r="C25" s="13" t="s">
        <v>149</v>
      </c>
      <c r="D25" s="13" t="s">
        <v>150</v>
      </c>
      <c r="E25" s="14">
        <v>23</v>
      </c>
    </row>
    <row r="26" spans="1:5" ht="12.75">
      <c r="A26" s="14">
        <v>7</v>
      </c>
      <c r="B26" s="14">
        <v>1</v>
      </c>
      <c r="C26" s="13" t="s">
        <v>151</v>
      </c>
      <c r="D26" s="13" t="s">
        <v>152</v>
      </c>
      <c r="E26" s="14">
        <v>22</v>
      </c>
    </row>
    <row r="27" spans="1:5" ht="12.75">
      <c r="A27" s="14">
        <v>7</v>
      </c>
      <c r="B27" s="14">
        <v>2</v>
      </c>
      <c r="C27" s="13" t="s">
        <v>153</v>
      </c>
      <c r="D27" s="13" t="s">
        <v>154</v>
      </c>
      <c r="E27" s="14">
        <v>22</v>
      </c>
    </row>
    <row r="28" spans="1:5" ht="12.75">
      <c r="A28" s="14">
        <v>7</v>
      </c>
      <c r="B28" s="14">
        <v>3</v>
      </c>
      <c r="C28" s="13" t="s">
        <v>92</v>
      </c>
      <c r="D28" s="13" t="s">
        <v>155</v>
      </c>
      <c r="E28" s="14">
        <v>22</v>
      </c>
    </row>
    <row r="29" spans="1:5" ht="12.75">
      <c r="A29" s="14">
        <v>7</v>
      </c>
      <c r="B29" s="14">
        <v>4</v>
      </c>
      <c r="C29" s="13" t="s">
        <v>156</v>
      </c>
      <c r="D29" s="13" t="s">
        <v>157</v>
      </c>
      <c r="E29" s="14">
        <v>22</v>
      </c>
    </row>
    <row r="32" spans="1:2" ht="12.75">
      <c r="A32" t="s">
        <v>160</v>
      </c>
      <c r="B32" t="s">
        <v>161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9.57421875" style="0" customWidth="1"/>
    <col min="2" max="2" width="9.7109375" style="0" bestFit="1" customWidth="1"/>
    <col min="9" max="9" width="18.00390625" style="0" bestFit="1" customWidth="1"/>
  </cols>
  <sheetData>
    <row r="1" spans="1:4" ht="25.5">
      <c r="A1" s="105" t="s">
        <v>63</v>
      </c>
      <c r="B1" s="105"/>
      <c r="C1" s="64" t="s">
        <v>65</v>
      </c>
      <c r="D1" s="65" t="s">
        <v>67</v>
      </c>
    </row>
    <row r="2" spans="1:4" ht="12.75">
      <c r="A2" s="66" t="s">
        <v>134</v>
      </c>
      <c r="B2" s="66" t="s">
        <v>135</v>
      </c>
      <c r="C2" s="87">
        <v>0.022424768518518517</v>
      </c>
      <c r="D2" s="14">
        <v>40</v>
      </c>
    </row>
    <row r="3" spans="1:4" ht="12.75">
      <c r="A3" s="66" t="s">
        <v>197</v>
      </c>
      <c r="B3" s="66" t="s">
        <v>198</v>
      </c>
      <c r="C3" s="87">
        <v>0.02267592592592593</v>
      </c>
      <c r="D3" s="14">
        <v>35</v>
      </c>
    </row>
    <row r="4" spans="1:4" ht="12.75">
      <c r="A4" s="66" t="s">
        <v>199</v>
      </c>
      <c r="B4" s="66" t="s">
        <v>200</v>
      </c>
      <c r="C4" s="87">
        <v>0.022819444444444444</v>
      </c>
      <c r="D4" s="14">
        <v>30</v>
      </c>
    </row>
    <row r="5" spans="1:4" ht="12.75">
      <c r="A5" s="66" t="s">
        <v>103</v>
      </c>
      <c r="B5" s="66" t="s">
        <v>104</v>
      </c>
      <c r="C5" s="87">
        <v>0.023311342592592595</v>
      </c>
      <c r="D5" s="14">
        <v>25</v>
      </c>
    </row>
    <row r="6" spans="1:4" ht="12.75">
      <c r="A6" s="67" t="s">
        <v>131</v>
      </c>
      <c r="B6" s="67" t="s">
        <v>132</v>
      </c>
      <c r="C6" s="87">
        <v>0.023432870370370368</v>
      </c>
      <c r="D6" s="14">
        <v>24</v>
      </c>
    </row>
    <row r="7" spans="1:4" ht="12.75">
      <c r="A7" s="66" t="s">
        <v>151</v>
      </c>
      <c r="B7" s="66" t="s">
        <v>152</v>
      </c>
      <c r="C7" s="87">
        <v>0.024152777777777776</v>
      </c>
      <c r="D7" s="14">
        <v>23</v>
      </c>
    </row>
    <row r="8" spans="1:4" ht="12.75">
      <c r="A8" s="67" t="s">
        <v>201</v>
      </c>
      <c r="B8" s="67" t="s">
        <v>202</v>
      </c>
      <c r="C8" s="87">
        <v>0.02424768518518518</v>
      </c>
      <c r="D8" s="14">
        <v>22</v>
      </c>
    </row>
    <row r="9" spans="1:4" ht="12.75">
      <c r="A9" s="67" t="s">
        <v>199</v>
      </c>
      <c r="B9" s="67" t="s">
        <v>203</v>
      </c>
      <c r="C9" s="87">
        <v>0.024250000000000004</v>
      </c>
      <c r="D9" s="14">
        <v>21</v>
      </c>
    </row>
    <row r="10" spans="1:4" ht="12.75">
      <c r="A10" s="68" t="s">
        <v>97</v>
      </c>
      <c r="B10" s="68" t="s">
        <v>98</v>
      </c>
      <c r="C10" s="87">
        <v>0.02430324074074074</v>
      </c>
      <c r="D10" s="14">
        <v>20</v>
      </c>
    </row>
    <row r="11" spans="1:4" ht="12.75">
      <c r="A11" s="67" t="s">
        <v>147</v>
      </c>
      <c r="B11" s="67" t="s">
        <v>148</v>
      </c>
      <c r="C11" s="87">
        <v>0.024652777777777777</v>
      </c>
      <c r="D11" s="14">
        <v>19</v>
      </c>
    </row>
    <row r="12" spans="1:4" ht="12.75">
      <c r="A12" s="66" t="s">
        <v>93</v>
      </c>
      <c r="B12" s="66" t="s">
        <v>204</v>
      </c>
      <c r="C12" s="87">
        <v>0.024696759259259262</v>
      </c>
      <c r="D12" s="14">
        <v>18</v>
      </c>
    </row>
    <row r="13" spans="1:4" ht="12.75">
      <c r="A13" s="67" t="s">
        <v>95</v>
      </c>
      <c r="B13" s="67" t="s">
        <v>96</v>
      </c>
      <c r="C13" s="87">
        <v>0.024756944444444443</v>
      </c>
      <c r="D13" s="14">
        <v>17</v>
      </c>
    </row>
    <row r="14" spans="1:4" ht="12.75">
      <c r="A14" s="67" t="s">
        <v>205</v>
      </c>
      <c r="B14" s="67" t="s">
        <v>206</v>
      </c>
      <c r="C14" s="87">
        <v>0.024805555555555553</v>
      </c>
      <c r="D14" s="14">
        <v>16</v>
      </c>
    </row>
    <row r="15" spans="1:4" ht="12.75">
      <c r="A15" s="67" t="s">
        <v>207</v>
      </c>
      <c r="B15" s="67" t="s">
        <v>208</v>
      </c>
      <c r="C15" s="87">
        <v>0.02490509259259259</v>
      </c>
      <c r="D15" s="14">
        <v>15</v>
      </c>
    </row>
    <row r="16" spans="1:4" ht="12.75">
      <c r="A16" s="67" t="s">
        <v>109</v>
      </c>
      <c r="B16" s="67" t="s">
        <v>110</v>
      </c>
      <c r="C16" s="87">
        <v>0.02527662037037037</v>
      </c>
      <c r="D16" s="14">
        <v>14</v>
      </c>
    </row>
    <row r="17" spans="1:4" ht="12.75">
      <c r="A17" s="67" t="s">
        <v>113</v>
      </c>
      <c r="B17" s="67" t="s">
        <v>114</v>
      </c>
      <c r="C17" s="87">
        <v>0.025371527777777778</v>
      </c>
      <c r="D17" s="14">
        <v>13</v>
      </c>
    </row>
    <row r="18" spans="1:4" ht="12.75">
      <c r="A18" s="67" t="s">
        <v>209</v>
      </c>
      <c r="B18" s="67" t="s">
        <v>210</v>
      </c>
      <c r="C18" s="87">
        <v>0.025449074074074072</v>
      </c>
      <c r="D18" s="14">
        <v>12</v>
      </c>
    </row>
    <row r="19" spans="1:4" ht="12.75">
      <c r="A19" s="67" t="s">
        <v>134</v>
      </c>
      <c r="B19" s="67" t="s">
        <v>211</v>
      </c>
      <c r="C19" s="87">
        <v>0.02563425925925926</v>
      </c>
      <c r="D19" s="14">
        <v>11</v>
      </c>
    </row>
    <row r="20" spans="1:4" ht="12.75">
      <c r="A20" s="66" t="s">
        <v>93</v>
      </c>
      <c r="B20" s="66" t="s">
        <v>155</v>
      </c>
      <c r="C20" s="87">
        <v>0.025879629629629627</v>
      </c>
      <c r="D20" s="14">
        <v>10</v>
      </c>
    </row>
    <row r="21" spans="1:4" ht="12.75">
      <c r="A21" s="66" t="s">
        <v>93</v>
      </c>
      <c r="B21" s="66" t="s">
        <v>85</v>
      </c>
      <c r="C21" s="87">
        <v>0.02621990740740741</v>
      </c>
      <c r="D21" s="14">
        <v>9</v>
      </c>
    </row>
    <row r="22" spans="1:4" ht="12.75">
      <c r="A22" s="66" t="s">
        <v>111</v>
      </c>
      <c r="B22" s="66" t="s">
        <v>112</v>
      </c>
      <c r="C22" s="87">
        <v>0.02640162037037037</v>
      </c>
      <c r="D22" s="14">
        <v>8</v>
      </c>
    </row>
    <row r="23" spans="1:4" ht="12.75">
      <c r="A23" s="67" t="s">
        <v>87</v>
      </c>
      <c r="B23" s="67" t="s">
        <v>119</v>
      </c>
      <c r="C23" s="87">
        <v>0.026994212962962963</v>
      </c>
      <c r="D23" s="14">
        <v>7</v>
      </c>
    </row>
    <row r="24" spans="1:4" ht="12.75">
      <c r="A24" s="66" t="s">
        <v>138</v>
      </c>
      <c r="B24" s="66" t="s">
        <v>139</v>
      </c>
      <c r="C24" s="87">
        <v>0.027650462962962963</v>
      </c>
      <c r="D24" s="14">
        <v>6</v>
      </c>
    </row>
    <row r="25" spans="1:4" ht="12.75">
      <c r="A25" s="67" t="s">
        <v>212</v>
      </c>
      <c r="B25" s="67" t="s">
        <v>213</v>
      </c>
      <c r="C25" s="87">
        <v>0.028337962962962964</v>
      </c>
      <c r="D25" s="14">
        <v>5</v>
      </c>
    </row>
    <row r="26" spans="1:4" ht="12.75">
      <c r="A26" s="69" t="s">
        <v>214</v>
      </c>
      <c r="B26" s="66" t="s">
        <v>215</v>
      </c>
      <c r="C26" s="87">
        <v>0.03089467592592593</v>
      </c>
      <c r="D26" s="14">
        <v>4</v>
      </c>
    </row>
    <row r="27" spans="1:4" ht="12.75">
      <c r="A27" s="69" t="s">
        <v>216</v>
      </c>
      <c r="B27" s="66" t="s">
        <v>217</v>
      </c>
      <c r="C27" s="87">
        <v>0.032749999999999994</v>
      </c>
      <c r="D27" s="14">
        <v>3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10.140625" style="0" customWidth="1"/>
    <col min="4" max="5" width="10.00390625" style="0" customWidth="1"/>
    <col min="6" max="8" width="9.7109375" style="0" customWidth="1"/>
    <col min="17" max="17" width="8.421875" style="0" customWidth="1"/>
  </cols>
  <sheetData>
    <row r="1" spans="1:9" ht="25.5">
      <c r="A1" s="8" t="s">
        <v>61</v>
      </c>
      <c r="B1" s="8" t="s">
        <v>62</v>
      </c>
      <c r="C1" s="106" t="s">
        <v>63</v>
      </c>
      <c r="D1" s="107"/>
      <c r="E1" s="8" t="s">
        <v>81</v>
      </c>
      <c r="F1" s="71" t="s">
        <v>64</v>
      </c>
      <c r="G1" s="8" t="s">
        <v>80</v>
      </c>
      <c r="H1" s="8" t="s">
        <v>90</v>
      </c>
      <c r="I1" s="8" t="s">
        <v>82</v>
      </c>
    </row>
    <row r="2" spans="1:12" ht="16.5" customHeight="1">
      <c r="A2" s="11">
        <f aca="true" t="shared" si="0" ref="A2:A20">RANK(G2,$G$2:$G$20,1)</f>
        <v>1</v>
      </c>
      <c r="B2" s="12">
        <f aca="true" t="shared" si="1" ref="B2:B20">RANK(E2,$E$2:$E$20,1)</f>
        <v>15</v>
      </c>
      <c r="C2" s="72" t="s">
        <v>214</v>
      </c>
      <c r="D2" s="72" t="s">
        <v>218</v>
      </c>
      <c r="E2" s="91">
        <v>0.01076388888888889</v>
      </c>
      <c r="F2" s="91">
        <v>0.0016203703703703703</v>
      </c>
      <c r="G2" s="91">
        <f aca="true" t="shared" si="2" ref="G2:G20">E2+F2</f>
        <v>0.012384259259259262</v>
      </c>
      <c r="H2" s="91"/>
      <c r="I2" s="14">
        <v>40</v>
      </c>
      <c r="L2" s="89"/>
    </row>
    <row r="3" spans="1:24" ht="16.5" customHeight="1">
      <c r="A3" s="11">
        <f t="shared" si="0"/>
        <v>2</v>
      </c>
      <c r="B3" s="12">
        <f t="shared" si="1"/>
        <v>9</v>
      </c>
      <c r="C3" s="72" t="s">
        <v>138</v>
      </c>
      <c r="D3" s="74" t="s">
        <v>219</v>
      </c>
      <c r="E3" s="91">
        <v>0.009756944444444445</v>
      </c>
      <c r="F3" s="91">
        <v>0.002777777777777778</v>
      </c>
      <c r="G3" s="91">
        <f t="shared" si="2"/>
        <v>0.012534722222222223</v>
      </c>
      <c r="H3" s="91">
        <f>G3-G2</f>
        <v>0.00015046296296296162</v>
      </c>
      <c r="I3" s="14">
        <v>35</v>
      </c>
      <c r="L3" s="89"/>
      <c r="P3" s="90"/>
      <c r="T3" s="92"/>
      <c r="X3" s="92"/>
    </row>
    <row r="4" spans="1:24" ht="16.5" customHeight="1">
      <c r="A4" s="11">
        <f t="shared" si="0"/>
        <v>3</v>
      </c>
      <c r="B4" s="12">
        <f t="shared" si="1"/>
        <v>8</v>
      </c>
      <c r="C4" s="72" t="s">
        <v>92</v>
      </c>
      <c r="D4" s="72" t="s">
        <v>220</v>
      </c>
      <c r="E4" s="91">
        <v>0.009733796296296298</v>
      </c>
      <c r="F4" s="91">
        <v>0.002893518518518519</v>
      </c>
      <c r="G4" s="91">
        <f t="shared" si="2"/>
        <v>0.012627314814814817</v>
      </c>
      <c r="H4" s="91">
        <f aca="true" t="shared" si="3" ref="H4:H20">G4-G3</f>
        <v>9.259259259259377E-05</v>
      </c>
      <c r="I4" s="14">
        <v>30</v>
      </c>
      <c r="L4" s="89"/>
      <c r="P4" s="90"/>
      <c r="T4" s="92"/>
      <c r="X4" s="92"/>
    </row>
    <row r="5" spans="1:24" ht="16.5" customHeight="1">
      <c r="A5" s="11">
        <f t="shared" si="0"/>
        <v>4</v>
      </c>
      <c r="B5" s="12">
        <f t="shared" si="1"/>
        <v>14</v>
      </c>
      <c r="C5" s="72" t="s">
        <v>221</v>
      </c>
      <c r="D5" s="74" t="s">
        <v>222</v>
      </c>
      <c r="E5" s="91">
        <v>0.010555555555555554</v>
      </c>
      <c r="F5" s="91">
        <v>0.0020833333333333333</v>
      </c>
      <c r="G5" s="91">
        <f t="shared" si="2"/>
        <v>0.012638888888888887</v>
      </c>
      <c r="H5" s="91">
        <f t="shared" si="3"/>
        <v>1.1574074074070101E-05</v>
      </c>
      <c r="I5" s="14">
        <v>25</v>
      </c>
      <c r="L5" s="89"/>
      <c r="P5" s="90"/>
      <c r="T5" s="92"/>
      <c r="X5" s="92"/>
    </row>
    <row r="6" spans="1:24" ht="16.5" customHeight="1">
      <c r="A6" s="11">
        <f t="shared" si="0"/>
        <v>5</v>
      </c>
      <c r="B6" s="12">
        <f t="shared" si="1"/>
        <v>1</v>
      </c>
      <c r="C6" s="72" t="s">
        <v>95</v>
      </c>
      <c r="D6" s="72" t="s">
        <v>223</v>
      </c>
      <c r="E6" s="91">
        <v>0.008275462962962962</v>
      </c>
      <c r="F6" s="91">
        <v>0.004398148148148148</v>
      </c>
      <c r="G6" s="91">
        <f t="shared" si="2"/>
        <v>0.012673611111111111</v>
      </c>
      <c r="H6" s="91">
        <f t="shared" si="3"/>
        <v>3.472222222222418E-05</v>
      </c>
      <c r="I6" s="14">
        <v>24</v>
      </c>
      <c r="L6" s="89"/>
      <c r="P6" s="90"/>
      <c r="T6" s="92"/>
      <c r="X6" s="92"/>
    </row>
    <row r="7" spans="1:24" ht="16.5" customHeight="1">
      <c r="A7" s="11">
        <f t="shared" si="0"/>
        <v>6</v>
      </c>
      <c r="B7" s="12">
        <f t="shared" si="1"/>
        <v>13</v>
      </c>
      <c r="C7" s="74" t="s">
        <v>224</v>
      </c>
      <c r="D7" s="74" t="s">
        <v>225</v>
      </c>
      <c r="E7" s="91">
        <v>0.010266203703703703</v>
      </c>
      <c r="F7" s="73">
        <v>0.0024305555555555556</v>
      </c>
      <c r="G7" s="91">
        <f t="shared" si="2"/>
        <v>0.012696759259259258</v>
      </c>
      <c r="H7" s="91">
        <f t="shared" si="3"/>
        <v>2.314814814814714E-05</v>
      </c>
      <c r="I7" s="14">
        <v>23</v>
      </c>
      <c r="L7" s="89"/>
      <c r="P7" s="90"/>
      <c r="T7" s="92"/>
      <c r="X7" s="92"/>
    </row>
    <row r="8" spans="1:24" ht="16.5" customHeight="1">
      <c r="A8" s="11">
        <f t="shared" si="0"/>
        <v>7</v>
      </c>
      <c r="B8" s="12">
        <f t="shared" si="1"/>
        <v>2</v>
      </c>
      <c r="C8" s="94" t="s">
        <v>109</v>
      </c>
      <c r="D8" s="94" t="s">
        <v>246</v>
      </c>
      <c r="E8" s="91">
        <v>0.00900462962962963</v>
      </c>
      <c r="F8" s="73">
        <v>0.0037037037037037034</v>
      </c>
      <c r="G8" s="91">
        <f t="shared" si="2"/>
        <v>0.012708333333333334</v>
      </c>
      <c r="H8" s="91">
        <f t="shared" si="3"/>
        <v>1.1574074074075305E-05</v>
      </c>
      <c r="I8" s="14">
        <v>22</v>
      </c>
      <c r="L8" s="89"/>
      <c r="P8" s="90"/>
      <c r="T8" s="92"/>
      <c r="X8" s="92"/>
    </row>
    <row r="9" spans="1:24" ht="16.5" customHeight="1">
      <c r="A9" s="11">
        <f t="shared" si="0"/>
        <v>8</v>
      </c>
      <c r="B9" s="12">
        <f t="shared" si="1"/>
        <v>5</v>
      </c>
      <c r="C9" s="72" t="s">
        <v>87</v>
      </c>
      <c r="D9" s="72" t="s">
        <v>226</v>
      </c>
      <c r="E9" s="91">
        <v>0.009606481481481481</v>
      </c>
      <c r="F9" s="73">
        <v>0.0031249999999999997</v>
      </c>
      <c r="G9" s="91">
        <f t="shared" si="2"/>
        <v>0.01273148148148148</v>
      </c>
      <c r="H9" s="91">
        <f t="shared" si="3"/>
        <v>2.314814814814714E-05</v>
      </c>
      <c r="I9" s="14">
        <v>21</v>
      </c>
      <c r="L9" s="89"/>
      <c r="P9" s="90"/>
      <c r="T9" s="92"/>
      <c r="X9" s="92"/>
    </row>
    <row r="10" spans="1:24" ht="16.5" customHeight="1">
      <c r="A10" s="11">
        <f t="shared" si="0"/>
        <v>9</v>
      </c>
      <c r="B10" s="12">
        <f t="shared" si="1"/>
        <v>16</v>
      </c>
      <c r="C10" s="72" t="s">
        <v>155</v>
      </c>
      <c r="D10" s="72" t="s">
        <v>227</v>
      </c>
      <c r="E10" s="91">
        <v>0.010891203703703703</v>
      </c>
      <c r="F10" s="73">
        <v>0.0018518518518518517</v>
      </c>
      <c r="G10" s="91">
        <f t="shared" si="2"/>
        <v>0.012743055555555554</v>
      </c>
      <c r="H10" s="91">
        <f t="shared" si="3"/>
        <v>1.157407407407357E-05</v>
      </c>
      <c r="I10" s="14">
        <v>20</v>
      </c>
      <c r="L10" s="89"/>
      <c r="P10" s="90"/>
      <c r="T10" s="92"/>
      <c r="X10" s="92"/>
    </row>
    <row r="11" spans="1:24" ht="16.5" customHeight="1">
      <c r="A11" s="11">
        <f t="shared" si="0"/>
        <v>10</v>
      </c>
      <c r="B11" s="12">
        <f t="shared" si="1"/>
        <v>19</v>
      </c>
      <c r="C11" s="72" t="s">
        <v>209</v>
      </c>
      <c r="D11" s="72" t="s">
        <v>228</v>
      </c>
      <c r="E11" s="91">
        <v>0.012766203703703703</v>
      </c>
      <c r="F11" s="73">
        <v>0</v>
      </c>
      <c r="G11" s="91">
        <f t="shared" si="2"/>
        <v>0.012766203703703703</v>
      </c>
      <c r="H11" s="91">
        <f t="shared" si="3"/>
        <v>2.3148148148148875E-05</v>
      </c>
      <c r="I11" s="14">
        <v>19</v>
      </c>
      <c r="L11" s="89"/>
      <c r="P11" s="90"/>
      <c r="T11" s="92"/>
      <c r="X11" s="92"/>
    </row>
    <row r="12" spans="1:24" ht="16.5" customHeight="1">
      <c r="A12" s="11">
        <f t="shared" si="0"/>
        <v>11</v>
      </c>
      <c r="B12" s="12">
        <f t="shared" si="1"/>
        <v>17</v>
      </c>
      <c r="C12" s="72" t="s">
        <v>105</v>
      </c>
      <c r="D12" s="72" t="s">
        <v>229</v>
      </c>
      <c r="E12" s="91">
        <v>0.011157407407407408</v>
      </c>
      <c r="F12" s="73">
        <v>0.0016203703703703703</v>
      </c>
      <c r="G12" s="91">
        <f t="shared" si="2"/>
        <v>0.012777777777777779</v>
      </c>
      <c r="H12" s="91">
        <f t="shared" si="3"/>
        <v>1.1574074074075305E-05</v>
      </c>
      <c r="I12" s="14">
        <v>18</v>
      </c>
      <c r="L12" s="89"/>
      <c r="P12" s="90"/>
      <c r="T12" s="92"/>
      <c r="X12" s="92"/>
    </row>
    <row r="13" spans="1:24" ht="16.5" customHeight="1">
      <c r="A13" s="11">
        <f t="shared" si="0"/>
        <v>12</v>
      </c>
      <c r="B13" s="12">
        <f t="shared" si="1"/>
        <v>6</v>
      </c>
      <c r="C13" s="72" t="s">
        <v>230</v>
      </c>
      <c r="D13" s="72" t="s">
        <v>231</v>
      </c>
      <c r="E13" s="91">
        <v>0.0096875</v>
      </c>
      <c r="F13" s="73">
        <v>0.0031249999999999997</v>
      </c>
      <c r="G13" s="91">
        <f t="shared" si="2"/>
        <v>0.0128125</v>
      </c>
      <c r="H13" s="91">
        <f t="shared" si="3"/>
        <v>3.472222222222071E-05</v>
      </c>
      <c r="I13" s="14">
        <v>17</v>
      </c>
      <c r="L13" s="89"/>
      <c r="P13" s="90"/>
      <c r="T13" s="92"/>
      <c r="X13" s="92"/>
    </row>
    <row r="14" spans="1:24" ht="16.5" customHeight="1">
      <c r="A14" s="11">
        <f t="shared" si="0"/>
        <v>13</v>
      </c>
      <c r="B14" s="12">
        <f t="shared" si="1"/>
        <v>12</v>
      </c>
      <c r="C14" s="74" t="s">
        <v>101</v>
      </c>
      <c r="D14" s="74" t="s">
        <v>232</v>
      </c>
      <c r="E14" s="91">
        <v>0.010231481481481482</v>
      </c>
      <c r="F14" s="73">
        <v>0.0026041666666666665</v>
      </c>
      <c r="G14" s="91">
        <f t="shared" si="2"/>
        <v>0.012835648148148148</v>
      </c>
      <c r="H14" s="91">
        <f t="shared" si="3"/>
        <v>2.3148148148148875E-05</v>
      </c>
      <c r="I14" s="14">
        <v>16</v>
      </c>
      <c r="L14" s="89"/>
      <c r="P14" s="90"/>
      <c r="T14" s="92"/>
      <c r="X14" s="92"/>
    </row>
    <row r="15" spans="1:24" ht="16.5" customHeight="1">
      <c r="A15" s="11">
        <f t="shared" si="0"/>
        <v>14</v>
      </c>
      <c r="B15" s="12">
        <f t="shared" si="1"/>
        <v>7</v>
      </c>
      <c r="C15" s="72" t="s">
        <v>233</v>
      </c>
      <c r="D15" s="72" t="s">
        <v>234</v>
      </c>
      <c r="E15" s="91">
        <v>0.009722222222222222</v>
      </c>
      <c r="F15" s="73">
        <v>0.00318287037037037</v>
      </c>
      <c r="G15" s="91">
        <f t="shared" si="2"/>
        <v>0.012905092592592593</v>
      </c>
      <c r="H15" s="91">
        <f t="shared" si="3"/>
        <v>6.944444444444489E-05</v>
      </c>
      <c r="I15" s="14">
        <v>15</v>
      </c>
      <c r="L15" s="89"/>
      <c r="P15" s="90"/>
      <c r="T15" s="92"/>
      <c r="X15" s="92"/>
    </row>
    <row r="16" spans="1:24" ht="16.5" customHeight="1">
      <c r="A16" s="11">
        <f t="shared" si="0"/>
        <v>15</v>
      </c>
      <c r="B16" s="12">
        <f t="shared" si="1"/>
        <v>3</v>
      </c>
      <c r="C16" s="72" t="s">
        <v>107</v>
      </c>
      <c r="D16" s="72" t="s">
        <v>235</v>
      </c>
      <c r="E16" s="91">
        <v>0.009502314814814816</v>
      </c>
      <c r="F16" s="73">
        <v>0.003472222222222222</v>
      </c>
      <c r="G16" s="91">
        <f t="shared" si="2"/>
        <v>0.012974537037037038</v>
      </c>
      <c r="H16" s="91">
        <f t="shared" si="3"/>
        <v>6.944444444444489E-05</v>
      </c>
      <c r="I16" s="14">
        <v>14</v>
      </c>
      <c r="L16" s="89"/>
      <c r="P16" s="90"/>
      <c r="T16" s="92"/>
      <c r="X16" s="92"/>
    </row>
    <row r="17" spans="1:24" ht="15">
      <c r="A17" s="11">
        <f t="shared" si="0"/>
        <v>16</v>
      </c>
      <c r="B17" s="12">
        <f t="shared" si="1"/>
        <v>4</v>
      </c>
      <c r="C17" s="94" t="s">
        <v>247</v>
      </c>
      <c r="D17" s="72" t="s">
        <v>236</v>
      </c>
      <c r="E17" s="91">
        <v>0.009571759259259259</v>
      </c>
      <c r="F17" s="73">
        <v>0.003472222222222222</v>
      </c>
      <c r="G17" s="91">
        <f t="shared" si="2"/>
        <v>0.013043981481481481</v>
      </c>
      <c r="H17" s="91">
        <f t="shared" si="3"/>
        <v>6.944444444444316E-05</v>
      </c>
      <c r="I17" s="14">
        <v>13</v>
      </c>
      <c r="L17" s="89"/>
      <c r="P17" s="90"/>
      <c r="T17" s="92"/>
      <c r="X17" s="92"/>
    </row>
    <row r="18" spans="1:24" ht="15">
      <c r="A18" s="11">
        <f t="shared" si="0"/>
        <v>17</v>
      </c>
      <c r="B18" s="12">
        <f t="shared" si="1"/>
        <v>11</v>
      </c>
      <c r="C18" s="72" t="s">
        <v>151</v>
      </c>
      <c r="D18" s="72" t="s">
        <v>237</v>
      </c>
      <c r="E18" s="91">
        <v>0.010115740740740741</v>
      </c>
      <c r="F18" s="73">
        <v>0.00318287037037037</v>
      </c>
      <c r="G18" s="91">
        <f t="shared" si="2"/>
        <v>0.013298611111111112</v>
      </c>
      <c r="H18" s="91">
        <f t="shared" si="3"/>
        <v>0.0002546296296296307</v>
      </c>
      <c r="I18" s="14">
        <v>12</v>
      </c>
      <c r="L18" s="89"/>
      <c r="P18" s="90"/>
      <c r="T18" s="92"/>
      <c r="X18" s="92"/>
    </row>
    <row r="19" spans="1:24" ht="15">
      <c r="A19" s="11">
        <f t="shared" si="0"/>
        <v>18</v>
      </c>
      <c r="B19" s="12">
        <f t="shared" si="1"/>
        <v>18</v>
      </c>
      <c r="C19" s="72" t="s">
        <v>238</v>
      </c>
      <c r="D19" s="72" t="s">
        <v>239</v>
      </c>
      <c r="E19" s="91">
        <v>0.011701388888888891</v>
      </c>
      <c r="F19" s="73">
        <v>0.0016782407407407406</v>
      </c>
      <c r="G19" s="91">
        <f t="shared" si="2"/>
        <v>0.013379629629629632</v>
      </c>
      <c r="H19" s="91">
        <f t="shared" si="3"/>
        <v>8.10185185185202E-05</v>
      </c>
      <c r="I19" s="14">
        <v>11</v>
      </c>
      <c r="L19" s="89"/>
      <c r="P19" s="90"/>
      <c r="T19" s="92"/>
      <c r="X19" s="92"/>
    </row>
    <row r="20" spans="1:24" ht="15">
      <c r="A20" s="11">
        <f t="shared" si="0"/>
        <v>19</v>
      </c>
      <c r="B20" s="12">
        <f t="shared" si="1"/>
        <v>10</v>
      </c>
      <c r="C20" s="72" t="s">
        <v>93</v>
      </c>
      <c r="D20" s="72" t="s">
        <v>240</v>
      </c>
      <c r="E20" s="91">
        <v>0.009768518518518518</v>
      </c>
      <c r="F20" s="73">
        <v>0.0038194444444444443</v>
      </c>
      <c r="G20" s="91">
        <f t="shared" si="2"/>
        <v>0.013587962962962963</v>
      </c>
      <c r="H20" s="91">
        <f t="shared" si="3"/>
        <v>0.0002083333333333312</v>
      </c>
      <c r="I20" s="14">
        <v>10</v>
      </c>
      <c r="L20" s="89"/>
      <c r="P20" s="90"/>
      <c r="T20" s="92"/>
      <c r="X20" s="92"/>
    </row>
    <row r="21" spans="12:24" ht="15">
      <c r="L21" s="89"/>
      <c r="P21" s="90"/>
      <c r="T21" s="92"/>
      <c r="X21" s="92"/>
    </row>
    <row r="22" spans="1:2" ht="12.75">
      <c r="A22" s="19" t="s">
        <v>122</v>
      </c>
      <c r="B22" s="19" t="s">
        <v>241</v>
      </c>
    </row>
    <row r="23" ht="12.75">
      <c r="B23" s="19" t="s">
        <v>244</v>
      </c>
    </row>
    <row r="24" ht="12.75">
      <c r="B24" s="19" t="s">
        <v>245</v>
      </c>
    </row>
    <row r="25" ht="12.75">
      <c r="B25" s="84"/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0.57421875" style="0" customWidth="1"/>
    <col min="2" max="2" width="9.8515625" style="0" customWidth="1"/>
  </cols>
  <sheetData>
    <row r="1" spans="1:9" ht="25.5">
      <c r="A1" s="8" t="s">
        <v>61</v>
      </c>
      <c r="B1" s="8" t="s">
        <v>62</v>
      </c>
      <c r="C1" s="106" t="s">
        <v>63</v>
      </c>
      <c r="D1" s="107"/>
      <c r="E1" s="8" t="s">
        <v>81</v>
      </c>
      <c r="F1" s="95" t="s">
        <v>64</v>
      </c>
      <c r="G1" s="8" t="s">
        <v>80</v>
      </c>
      <c r="H1" s="8" t="s">
        <v>90</v>
      </c>
      <c r="I1" s="8" t="s">
        <v>82</v>
      </c>
    </row>
    <row r="2" spans="1:9" ht="16.5" customHeight="1">
      <c r="A2" s="96">
        <f aca="true" t="shared" si="0" ref="A2:A19">RANK(G2,$G$2:$G$19,1)</f>
        <v>1</v>
      </c>
      <c r="B2" s="97">
        <f aca="true" t="shared" si="1" ref="B2:B19">RANK(E2,$E$2:$E$19,1)</f>
        <v>7</v>
      </c>
      <c r="C2" s="94" t="s">
        <v>247</v>
      </c>
      <c r="D2" s="72" t="s">
        <v>236</v>
      </c>
      <c r="E2" s="91">
        <f aca="true" t="shared" si="2" ref="E2:E19">+G2-F2</f>
        <v>0.013958333333333335</v>
      </c>
      <c r="F2" s="73">
        <v>0.002199074074074074</v>
      </c>
      <c r="G2" s="91">
        <v>0.01615740740740741</v>
      </c>
      <c r="H2" s="91"/>
      <c r="I2" s="98">
        <v>40</v>
      </c>
    </row>
    <row r="3" spans="1:9" ht="16.5" customHeight="1">
      <c r="A3" s="96">
        <f t="shared" si="0"/>
        <v>2</v>
      </c>
      <c r="B3" s="97">
        <f t="shared" si="1"/>
        <v>4</v>
      </c>
      <c r="C3" s="94" t="s">
        <v>109</v>
      </c>
      <c r="D3" s="94" t="s">
        <v>246</v>
      </c>
      <c r="E3" s="91">
        <f t="shared" si="2"/>
        <v>0.013217592592592593</v>
      </c>
      <c r="F3" s="73">
        <v>0.002951388888888889</v>
      </c>
      <c r="G3" s="91">
        <v>0.016168981481481482</v>
      </c>
      <c r="H3" s="91">
        <f>G3-G2</f>
        <v>1.157407407407357E-05</v>
      </c>
      <c r="I3" s="98">
        <v>35</v>
      </c>
    </row>
    <row r="4" spans="1:9" ht="16.5" customHeight="1">
      <c r="A4" s="96">
        <f t="shared" si="0"/>
        <v>3</v>
      </c>
      <c r="B4" s="97">
        <f t="shared" si="1"/>
        <v>9</v>
      </c>
      <c r="C4" s="72" t="s">
        <v>92</v>
      </c>
      <c r="D4" s="72" t="s">
        <v>220</v>
      </c>
      <c r="E4" s="91">
        <f t="shared" si="2"/>
        <v>0.01417824074074074</v>
      </c>
      <c r="F4" s="91">
        <v>0.002025462962962963</v>
      </c>
      <c r="G4" s="91">
        <v>0.016203703703703703</v>
      </c>
      <c r="H4" s="91">
        <f aca="true" t="shared" si="3" ref="H4:H19">G4-G3</f>
        <v>3.472222222222071E-05</v>
      </c>
      <c r="I4" s="98">
        <v>30</v>
      </c>
    </row>
    <row r="5" spans="1:9" ht="16.5" customHeight="1">
      <c r="A5" s="96">
        <f t="shared" si="0"/>
        <v>4</v>
      </c>
      <c r="B5" s="97">
        <f t="shared" si="1"/>
        <v>3</v>
      </c>
      <c r="C5" s="72" t="s">
        <v>99</v>
      </c>
      <c r="D5" s="72" t="s">
        <v>100</v>
      </c>
      <c r="E5" s="91">
        <f t="shared" si="2"/>
        <v>0.012754629629629628</v>
      </c>
      <c r="F5" s="91">
        <v>0.003472222222222222</v>
      </c>
      <c r="G5" s="91">
        <v>0.01622685185185185</v>
      </c>
      <c r="H5" s="91">
        <f t="shared" si="3"/>
        <v>2.314814814814714E-05</v>
      </c>
      <c r="I5" s="98">
        <v>25</v>
      </c>
    </row>
    <row r="6" spans="1:9" ht="16.5" customHeight="1">
      <c r="A6" s="96">
        <f t="shared" si="0"/>
        <v>5</v>
      </c>
      <c r="B6" s="97">
        <f t="shared" si="1"/>
        <v>15</v>
      </c>
      <c r="C6" s="72" t="s">
        <v>209</v>
      </c>
      <c r="D6" s="72" t="s">
        <v>228</v>
      </c>
      <c r="E6" s="91">
        <f t="shared" si="2"/>
        <v>0.016134259259259258</v>
      </c>
      <c r="F6" s="73">
        <v>0.00011574074074074073</v>
      </c>
      <c r="G6" s="91">
        <v>0.016249999999999997</v>
      </c>
      <c r="H6" s="91">
        <f t="shared" si="3"/>
        <v>2.314814814814714E-05</v>
      </c>
      <c r="I6" s="98">
        <v>24</v>
      </c>
    </row>
    <row r="7" spans="1:9" ht="16.5" customHeight="1">
      <c r="A7" s="96">
        <f t="shared" si="0"/>
        <v>6</v>
      </c>
      <c r="B7" s="97">
        <f t="shared" si="1"/>
        <v>1</v>
      </c>
      <c r="C7" s="72" t="s">
        <v>103</v>
      </c>
      <c r="D7" s="74" t="s">
        <v>104</v>
      </c>
      <c r="E7" s="91">
        <f t="shared" si="2"/>
        <v>0.01232638888888889</v>
      </c>
      <c r="F7" s="91">
        <v>0.003993055555555556</v>
      </c>
      <c r="G7" s="91">
        <v>0.016319444444444445</v>
      </c>
      <c r="H7" s="91">
        <f t="shared" si="3"/>
        <v>6.944444444444836E-05</v>
      </c>
      <c r="I7" s="98">
        <v>23</v>
      </c>
    </row>
    <row r="8" spans="1:9" ht="16.5" customHeight="1">
      <c r="A8" s="96">
        <f t="shared" si="0"/>
        <v>7</v>
      </c>
      <c r="B8" s="97">
        <f t="shared" si="1"/>
        <v>11</v>
      </c>
      <c r="C8" s="72" t="s">
        <v>143</v>
      </c>
      <c r="D8" s="72" t="s">
        <v>144</v>
      </c>
      <c r="E8" s="91">
        <f t="shared" si="2"/>
        <v>0.014560185185185185</v>
      </c>
      <c r="F8" s="73">
        <v>0.0017939814814814815</v>
      </c>
      <c r="G8" s="91">
        <v>0.016354166666666666</v>
      </c>
      <c r="H8" s="91">
        <f t="shared" si="3"/>
        <v>3.472222222222071E-05</v>
      </c>
      <c r="I8" s="98">
        <v>22</v>
      </c>
    </row>
    <row r="9" spans="1:9" ht="16.5" customHeight="1">
      <c r="A9" s="96">
        <f t="shared" si="0"/>
        <v>8</v>
      </c>
      <c r="B9" s="97">
        <f t="shared" si="1"/>
        <v>6</v>
      </c>
      <c r="C9" s="72" t="s">
        <v>97</v>
      </c>
      <c r="D9" s="72" t="s">
        <v>98</v>
      </c>
      <c r="E9" s="91">
        <f t="shared" si="2"/>
        <v>0.013726851851851851</v>
      </c>
      <c r="F9" s="73">
        <v>0.002777777777777778</v>
      </c>
      <c r="G9" s="91">
        <v>0.01650462962962963</v>
      </c>
      <c r="H9" s="91">
        <f t="shared" si="3"/>
        <v>0.00015046296296296335</v>
      </c>
      <c r="I9" s="98">
        <v>21</v>
      </c>
    </row>
    <row r="10" spans="1:9" ht="16.5" customHeight="1">
      <c r="A10" s="96">
        <f t="shared" si="0"/>
        <v>9</v>
      </c>
      <c r="B10" s="97">
        <f t="shared" si="1"/>
        <v>2</v>
      </c>
      <c r="C10" s="72" t="s">
        <v>199</v>
      </c>
      <c r="D10" s="74" t="s">
        <v>200</v>
      </c>
      <c r="E10" s="91">
        <f t="shared" si="2"/>
        <v>0.012430555555555552</v>
      </c>
      <c r="F10" s="91">
        <v>0.004108796296296297</v>
      </c>
      <c r="G10" s="91">
        <v>0.01653935185185185</v>
      </c>
      <c r="H10" s="91">
        <f t="shared" si="3"/>
        <v>3.472222222222071E-05</v>
      </c>
      <c r="I10" s="98">
        <v>20</v>
      </c>
    </row>
    <row r="11" spans="1:9" ht="16.5" customHeight="1">
      <c r="A11" s="96">
        <f t="shared" si="0"/>
        <v>10</v>
      </c>
      <c r="B11" s="97">
        <f t="shared" si="1"/>
        <v>8</v>
      </c>
      <c r="C11" s="74" t="s">
        <v>250</v>
      </c>
      <c r="D11" s="74" t="s">
        <v>142</v>
      </c>
      <c r="E11" s="91">
        <f t="shared" si="2"/>
        <v>0.014016203703703704</v>
      </c>
      <c r="F11" s="73">
        <v>0.002546296296296296</v>
      </c>
      <c r="G11" s="91">
        <v>0.0165625</v>
      </c>
      <c r="H11" s="91">
        <f t="shared" si="3"/>
        <v>2.314814814815061E-05</v>
      </c>
      <c r="I11" s="98">
        <v>19</v>
      </c>
    </row>
    <row r="12" spans="1:9" ht="16.5" customHeight="1">
      <c r="A12" s="96">
        <f t="shared" si="0"/>
        <v>11</v>
      </c>
      <c r="B12" s="97">
        <f t="shared" si="1"/>
        <v>17</v>
      </c>
      <c r="C12" s="72" t="s">
        <v>238</v>
      </c>
      <c r="D12" s="72" t="s">
        <v>239</v>
      </c>
      <c r="E12" s="91">
        <f t="shared" si="2"/>
        <v>0.016620370370370372</v>
      </c>
      <c r="F12" s="73">
        <v>0.00011574074074074073</v>
      </c>
      <c r="G12" s="91">
        <v>0.01673611111111111</v>
      </c>
      <c r="H12" s="91">
        <f t="shared" si="3"/>
        <v>0.0001736111111111105</v>
      </c>
      <c r="I12" s="98">
        <v>18</v>
      </c>
    </row>
    <row r="13" spans="1:9" ht="16.5" customHeight="1">
      <c r="A13" s="96">
        <f t="shared" si="0"/>
        <v>12</v>
      </c>
      <c r="B13" s="97">
        <f t="shared" si="1"/>
        <v>5</v>
      </c>
      <c r="C13" s="74" t="s">
        <v>199</v>
      </c>
      <c r="D13" s="74" t="s">
        <v>203</v>
      </c>
      <c r="E13" s="91">
        <f t="shared" si="2"/>
        <v>0.013587962962962963</v>
      </c>
      <c r="F13" s="73">
        <v>0.0032407407407407406</v>
      </c>
      <c r="G13" s="91">
        <v>0.016828703703703703</v>
      </c>
      <c r="H13" s="91">
        <f t="shared" si="3"/>
        <v>9.259259259259203E-05</v>
      </c>
      <c r="I13" s="98">
        <v>17</v>
      </c>
    </row>
    <row r="14" spans="1:9" ht="16.5" customHeight="1">
      <c r="A14" s="96">
        <f t="shared" si="0"/>
        <v>13</v>
      </c>
      <c r="B14" s="97">
        <f t="shared" si="1"/>
        <v>13</v>
      </c>
      <c r="C14" s="72" t="s">
        <v>87</v>
      </c>
      <c r="D14" s="72" t="s">
        <v>226</v>
      </c>
      <c r="E14" s="91">
        <f t="shared" si="2"/>
        <v>0.014664351851851854</v>
      </c>
      <c r="F14" s="73">
        <v>0.002199074074074074</v>
      </c>
      <c r="G14" s="91">
        <v>0.016863425925925928</v>
      </c>
      <c r="H14" s="91">
        <f t="shared" si="3"/>
        <v>3.472222222222418E-05</v>
      </c>
      <c r="I14" s="98">
        <v>16</v>
      </c>
    </row>
    <row r="15" spans="1:9" ht="16.5" customHeight="1">
      <c r="A15" s="96">
        <f t="shared" si="0"/>
        <v>14</v>
      </c>
      <c r="B15" s="97">
        <f t="shared" si="1"/>
        <v>14</v>
      </c>
      <c r="C15" s="72" t="s">
        <v>251</v>
      </c>
      <c r="D15" s="72" t="s">
        <v>252</v>
      </c>
      <c r="E15" s="91">
        <f t="shared" si="2"/>
        <v>0.014988425925925926</v>
      </c>
      <c r="F15" s="73">
        <v>0.0019097222222222222</v>
      </c>
      <c r="G15" s="91">
        <v>0.016898148148148148</v>
      </c>
      <c r="H15" s="91">
        <f t="shared" si="3"/>
        <v>3.472222222222071E-05</v>
      </c>
      <c r="I15" s="98">
        <v>15</v>
      </c>
    </row>
    <row r="16" spans="1:9" ht="16.5" customHeight="1">
      <c r="A16" s="96">
        <f t="shared" si="0"/>
        <v>15</v>
      </c>
      <c r="B16" s="97">
        <f t="shared" si="1"/>
        <v>10</v>
      </c>
      <c r="C16" s="72" t="s">
        <v>107</v>
      </c>
      <c r="D16" s="72" t="s">
        <v>235</v>
      </c>
      <c r="E16" s="91">
        <f t="shared" si="2"/>
        <v>0.014270833333333332</v>
      </c>
      <c r="F16" s="73">
        <v>0.0026620370370370374</v>
      </c>
      <c r="G16" s="91">
        <v>0.01693287037037037</v>
      </c>
      <c r="H16" s="91">
        <f t="shared" si="3"/>
        <v>3.472222222222071E-05</v>
      </c>
      <c r="I16" s="98">
        <v>14</v>
      </c>
    </row>
    <row r="17" spans="1:9" ht="16.5" customHeight="1">
      <c r="A17" s="96">
        <f t="shared" si="0"/>
        <v>16</v>
      </c>
      <c r="B17" s="97">
        <f t="shared" si="1"/>
        <v>16</v>
      </c>
      <c r="C17" s="72" t="s">
        <v>214</v>
      </c>
      <c r="D17" s="72" t="s">
        <v>218</v>
      </c>
      <c r="E17" s="91">
        <f t="shared" si="2"/>
        <v>0.01630787037037037</v>
      </c>
      <c r="F17" s="91">
        <v>0.0006944444444444445</v>
      </c>
      <c r="G17" s="91">
        <v>0.017002314814814814</v>
      </c>
      <c r="H17" s="91">
        <f t="shared" si="3"/>
        <v>6.944444444444489E-05</v>
      </c>
      <c r="I17" s="98">
        <v>13</v>
      </c>
    </row>
    <row r="18" spans="1:9" ht="16.5" customHeight="1">
      <c r="A18" s="96">
        <f t="shared" si="0"/>
        <v>17</v>
      </c>
      <c r="B18" s="97">
        <f t="shared" si="1"/>
        <v>11</v>
      </c>
      <c r="C18" s="72" t="s">
        <v>214</v>
      </c>
      <c r="D18" s="72" t="s">
        <v>249</v>
      </c>
      <c r="E18" s="91">
        <f t="shared" si="2"/>
        <v>0.014560185185185185</v>
      </c>
      <c r="F18" s="73">
        <v>0.0026620370370370374</v>
      </c>
      <c r="G18" s="91">
        <v>0.017222222222222222</v>
      </c>
      <c r="H18" s="91">
        <f t="shared" si="3"/>
        <v>0.00021990740740740825</v>
      </c>
      <c r="I18" s="98"/>
    </row>
    <row r="19" spans="1:9" ht="16.5" customHeight="1">
      <c r="A19" s="96">
        <f t="shared" si="0"/>
        <v>18</v>
      </c>
      <c r="B19" s="97">
        <f t="shared" si="1"/>
        <v>18</v>
      </c>
      <c r="C19" s="72" t="s">
        <v>105</v>
      </c>
      <c r="D19" s="72" t="s">
        <v>229</v>
      </c>
      <c r="E19" s="91">
        <f t="shared" si="2"/>
        <v>0.01855324074074074</v>
      </c>
      <c r="F19" s="73">
        <v>0.00011574074074074073</v>
      </c>
      <c r="G19" s="91">
        <v>0.01866898148148148</v>
      </c>
      <c r="H19" s="91">
        <f t="shared" si="3"/>
        <v>0.0014467592592592587</v>
      </c>
      <c r="I19" s="98">
        <v>12</v>
      </c>
    </row>
    <row r="21" spans="1:2" ht="12.75">
      <c r="A21" s="19" t="s">
        <v>122</v>
      </c>
      <c r="B21" s="19" t="s">
        <v>253</v>
      </c>
    </row>
    <row r="22" ht="12.75">
      <c r="B22" s="19" t="s">
        <v>254</v>
      </c>
    </row>
    <row r="23" ht="12.75">
      <c r="B23" s="19" t="s">
        <v>255</v>
      </c>
    </row>
    <row r="24" ht="12.75">
      <c r="H24" s="19"/>
    </row>
    <row r="25" ht="12.75">
      <c r="H25" s="19"/>
    </row>
    <row r="26" ht="12.75">
      <c r="H26" s="19"/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5" width="10.7109375" style="0" customWidth="1"/>
  </cols>
  <sheetData>
    <row r="1" spans="1:5" ht="12.75">
      <c r="A1" s="8" t="s">
        <v>3</v>
      </c>
      <c r="B1" s="8" t="s">
        <v>68</v>
      </c>
      <c r="C1" s="104" t="s">
        <v>63</v>
      </c>
      <c r="D1" s="104"/>
      <c r="E1" s="70" t="s">
        <v>67</v>
      </c>
    </row>
    <row r="2" spans="1:5" ht="12.75">
      <c r="A2" s="14">
        <v>1</v>
      </c>
      <c r="B2" s="14">
        <v>1</v>
      </c>
      <c r="C2" s="13" t="s">
        <v>103</v>
      </c>
      <c r="D2" s="13" t="s">
        <v>104</v>
      </c>
      <c r="E2" s="14">
        <v>40</v>
      </c>
    </row>
    <row r="3" spans="1:5" ht="12.75">
      <c r="A3" s="14">
        <v>1</v>
      </c>
      <c r="B3" s="14">
        <v>2</v>
      </c>
      <c r="C3" s="13" t="s">
        <v>158</v>
      </c>
      <c r="D3" s="13" t="s">
        <v>142</v>
      </c>
      <c r="E3" s="14">
        <v>40</v>
      </c>
    </row>
    <row r="4" spans="1:5" ht="12.75">
      <c r="A4" s="14">
        <v>1</v>
      </c>
      <c r="B4" s="14">
        <v>3</v>
      </c>
      <c r="C4" s="13" t="s">
        <v>92</v>
      </c>
      <c r="D4" s="13" t="s">
        <v>85</v>
      </c>
      <c r="E4" s="14">
        <v>40</v>
      </c>
    </row>
    <row r="5" spans="1:5" ht="12.75">
      <c r="A5" s="14">
        <v>1</v>
      </c>
      <c r="B5" s="14">
        <v>4</v>
      </c>
      <c r="C5" s="13" t="s">
        <v>138</v>
      </c>
      <c r="D5" s="13" t="s">
        <v>139</v>
      </c>
      <c r="E5" s="14">
        <v>40</v>
      </c>
    </row>
    <row r="6" spans="1:5" ht="12.75">
      <c r="A6" s="14">
        <v>2</v>
      </c>
      <c r="B6" s="14">
        <v>1</v>
      </c>
      <c r="C6" s="13" t="s">
        <v>151</v>
      </c>
      <c r="D6" s="13" t="s">
        <v>152</v>
      </c>
      <c r="E6" s="14">
        <v>35</v>
      </c>
    </row>
    <row r="7" spans="1:5" ht="12.75">
      <c r="A7" s="14">
        <v>2</v>
      </c>
      <c r="B7" s="14">
        <v>2</v>
      </c>
      <c r="C7" s="13" t="s">
        <v>230</v>
      </c>
      <c r="D7" s="13" t="s">
        <v>256</v>
      </c>
      <c r="E7" s="14"/>
    </row>
    <row r="8" spans="1:5" ht="12.75">
      <c r="A8" s="14">
        <v>2</v>
      </c>
      <c r="B8" s="14">
        <v>3</v>
      </c>
      <c r="C8" s="13" t="s">
        <v>136</v>
      </c>
      <c r="D8" s="13" t="s">
        <v>137</v>
      </c>
      <c r="E8" s="14">
        <v>35</v>
      </c>
    </row>
    <row r="9" spans="1:5" ht="12.75">
      <c r="A9" s="14">
        <v>2</v>
      </c>
      <c r="B9" s="14">
        <v>4</v>
      </c>
      <c r="C9" s="13" t="s">
        <v>143</v>
      </c>
      <c r="D9" s="13" t="s">
        <v>144</v>
      </c>
      <c r="E9" s="14">
        <v>35</v>
      </c>
    </row>
    <row r="10" spans="1:5" ht="12.75">
      <c r="A10" s="14">
        <v>3</v>
      </c>
      <c r="B10" s="14">
        <v>1</v>
      </c>
      <c r="C10" s="13" t="s">
        <v>95</v>
      </c>
      <c r="D10" s="13" t="s">
        <v>96</v>
      </c>
      <c r="E10" s="14">
        <v>30</v>
      </c>
    </row>
    <row r="11" spans="1:5" ht="12.75">
      <c r="A11" s="14">
        <v>3</v>
      </c>
      <c r="B11" s="14">
        <v>2</v>
      </c>
      <c r="C11" s="13" t="s">
        <v>107</v>
      </c>
      <c r="D11" s="13" t="s">
        <v>108</v>
      </c>
      <c r="E11" s="14">
        <v>30</v>
      </c>
    </row>
    <row r="12" spans="1:5" ht="12.75">
      <c r="A12" s="14">
        <v>3</v>
      </c>
      <c r="B12" s="14">
        <v>3</v>
      </c>
      <c r="C12" s="13" t="s">
        <v>87</v>
      </c>
      <c r="D12" s="13" t="s">
        <v>119</v>
      </c>
      <c r="E12" s="14">
        <v>30</v>
      </c>
    </row>
    <row r="13" spans="1:5" ht="12.75">
      <c r="A13" s="14">
        <v>3</v>
      </c>
      <c r="B13" s="14">
        <v>4</v>
      </c>
      <c r="C13" s="13" t="s">
        <v>230</v>
      </c>
      <c r="D13" s="13" t="s">
        <v>257</v>
      </c>
      <c r="E13" s="14">
        <v>30</v>
      </c>
    </row>
    <row r="15" spans="1:5" ht="12.75">
      <c r="A15" s="19" t="s">
        <v>258</v>
      </c>
      <c r="C15" t="s">
        <v>18</v>
      </c>
      <c r="E15">
        <v>20</v>
      </c>
    </row>
    <row r="16" ht="12.75">
      <c r="C16" t="s">
        <v>8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10.7109375" style="0" customWidth="1"/>
  </cols>
  <sheetData>
    <row r="1" spans="1:8" ht="25.5">
      <c r="A1" s="8" t="s">
        <v>61</v>
      </c>
      <c r="B1" s="8" t="s">
        <v>62</v>
      </c>
      <c r="C1" s="104" t="s">
        <v>63</v>
      </c>
      <c r="D1" s="104"/>
      <c r="E1" s="8" t="s">
        <v>65</v>
      </c>
      <c r="F1" s="9" t="s">
        <v>64</v>
      </c>
      <c r="G1" s="9" t="s">
        <v>66</v>
      </c>
      <c r="H1" s="9" t="s">
        <v>67</v>
      </c>
    </row>
    <row r="2" spans="1:8" ht="12.75">
      <c r="A2" s="14">
        <f>RANK(G2,$G$2:$G$25,1)</f>
        <v>1</v>
      </c>
      <c r="B2" s="14">
        <f>RANK(E2,$E$2:$E$25,1)</f>
        <v>3</v>
      </c>
      <c r="C2" s="82" t="s">
        <v>97</v>
      </c>
      <c r="D2" s="82" t="s">
        <v>98</v>
      </c>
      <c r="E2" s="108">
        <v>0.00425</v>
      </c>
      <c r="F2" s="108">
        <v>0.00034722222222222224</v>
      </c>
      <c r="G2" s="108">
        <f>E2-F2</f>
        <v>0.003902777777777778</v>
      </c>
      <c r="H2" s="14">
        <v>40</v>
      </c>
    </row>
    <row r="3" spans="1:8" ht="12.75">
      <c r="A3" s="14">
        <f aca="true" t="shared" si="0" ref="A3:A25">RANK(G3,$G$2:$G$25,1)</f>
        <v>2</v>
      </c>
      <c r="B3" s="14">
        <f aca="true" t="shared" si="1" ref="B3:B25">RANK(E3,$E$2:$E$25,1)</f>
        <v>8</v>
      </c>
      <c r="C3" s="82" t="s">
        <v>117</v>
      </c>
      <c r="D3" s="82" t="s">
        <v>118</v>
      </c>
      <c r="E3" s="108">
        <v>0.004501157407407408</v>
      </c>
      <c r="F3" s="108">
        <v>0.0005208333333333333</v>
      </c>
      <c r="G3" s="108">
        <f aca="true" t="shared" si="2" ref="G3:G25">E3-F3</f>
        <v>0.0039803240740740745</v>
      </c>
      <c r="H3" s="14">
        <v>35</v>
      </c>
    </row>
    <row r="4" spans="1:8" ht="12.75">
      <c r="A4" s="14">
        <f t="shared" si="0"/>
        <v>3</v>
      </c>
      <c r="B4" s="14">
        <f t="shared" si="1"/>
        <v>6</v>
      </c>
      <c r="C4" s="82" t="s">
        <v>131</v>
      </c>
      <c r="D4" s="82" t="s">
        <v>132</v>
      </c>
      <c r="E4" s="108">
        <v>0.004311342592592592</v>
      </c>
      <c r="F4" s="108">
        <v>0.0002893518518518519</v>
      </c>
      <c r="G4" s="108">
        <f t="shared" si="2"/>
        <v>0.00402199074074074</v>
      </c>
      <c r="H4" s="14">
        <v>30</v>
      </c>
    </row>
    <row r="5" spans="1:8" ht="12.75">
      <c r="A5" s="14">
        <f t="shared" si="0"/>
        <v>4</v>
      </c>
      <c r="B5" s="14">
        <f t="shared" si="1"/>
        <v>14</v>
      </c>
      <c r="C5" s="82" t="s">
        <v>143</v>
      </c>
      <c r="D5" s="82" t="s">
        <v>144</v>
      </c>
      <c r="E5" s="108">
        <v>0.0047777777777777775</v>
      </c>
      <c r="F5" s="108">
        <v>0.0007523148148148147</v>
      </c>
      <c r="G5" s="108">
        <f t="shared" si="2"/>
        <v>0.0040254629629629625</v>
      </c>
      <c r="H5" s="14">
        <v>25</v>
      </c>
    </row>
    <row r="6" spans="1:8" ht="12.75">
      <c r="A6" s="14">
        <f t="shared" si="0"/>
        <v>5</v>
      </c>
      <c r="B6" s="14">
        <f t="shared" si="1"/>
        <v>13</v>
      </c>
      <c r="C6" s="82" t="s">
        <v>151</v>
      </c>
      <c r="D6" s="82" t="s">
        <v>259</v>
      </c>
      <c r="E6" s="108">
        <v>0.0047395833333333335</v>
      </c>
      <c r="F6" s="108">
        <v>0.0006944444444444445</v>
      </c>
      <c r="G6" s="108">
        <f t="shared" si="2"/>
        <v>0.004045138888888889</v>
      </c>
      <c r="H6" s="14">
        <f>H5-1</f>
        <v>24</v>
      </c>
    </row>
    <row r="7" spans="1:8" ht="12.75">
      <c r="A7" s="14">
        <f t="shared" si="0"/>
        <v>6</v>
      </c>
      <c r="B7" s="14">
        <f t="shared" si="1"/>
        <v>4</v>
      </c>
      <c r="C7" s="82" t="s">
        <v>99</v>
      </c>
      <c r="D7" s="82" t="s">
        <v>100</v>
      </c>
      <c r="E7" s="108">
        <v>0.00430324074074074</v>
      </c>
      <c r="F7" s="108">
        <v>0.00023148148148148146</v>
      </c>
      <c r="G7" s="108">
        <f t="shared" si="2"/>
        <v>0.0040717592592592585</v>
      </c>
      <c r="H7" s="14">
        <f aca="true" t="shared" si="3" ref="H7:H14">H6-1</f>
        <v>23</v>
      </c>
    </row>
    <row r="8" spans="1:8" ht="12.75">
      <c r="A8" s="14">
        <f t="shared" si="0"/>
        <v>7</v>
      </c>
      <c r="B8" s="14">
        <f t="shared" si="1"/>
        <v>5</v>
      </c>
      <c r="C8" s="82" t="s">
        <v>260</v>
      </c>
      <c r="D8" s="82" t="s">
        <v>154</v>
      </c>
      <c r="E8" s="108">
        <v>0.0043055555555555555</v>
      </c>
      <c r="F8" s="108">
        <v>0.00023148148148148146</v>
      </c>
      <c r="G8" s="108">
        <f t="shared" si="2"/>
        <v>0.004074074074074074</v>
      </c>
      <c r="H8" s="14">
        <f t="shared" si="3"/>
        <v>22</v>
      </c>
    </row>
    <row r="9" spans="1:8" ht="12.75">
      <c r="A9" s="14">
        <f t="shared" si="0"/>
        <v>8</v>
      </c>
      <c r="B9" s="14">
        <f t="shared" si="1"/>
        <v>1</v>
      </c>
      <c r="C9" s="82" t="s">
        <v>95</v>
      </c>
      <c r="D9" s="82" t="s">
        <v>96</v>
      </c>
      <c r="E9" s="108">
        <v>0.004118055555555555</v>
      </c>
      <c r="F9" s="108">
        <v>0</v>
      </c>
      <c r="G9" s="108">
        <f t="shared" si="2"/>
        <v>0.004118055555555555</v>
      </c>
      <c r="H9" s="14">
        <f t="shared" si="3"/>
        <v>21</v>
      </c>
    </row>
    <row r="10" spans="1:8" ht="12.75">
      <c r="A10" s="14">
        <f t="shared" si="0"/>
        <v>9</v>
      </c>
      <c r="B10" s="14">
        <f t="shared" si="1"/>
        <v>9</v>
      </c>
      <c r="C10" s="82" t="s">
        <v>93</v>
      </c>
      <c r="D10" s="82" t="s">
        <v>204</v>
      </c>
      <c r="E10" s="108">
        <v>0.0045300925925925925</v>
      </c>
      <c r="F10" s="108">
        <v>0.0004050925925925926</v>
      </c>
      <c r="G10" s="108">
        <f t="shared" si="2"/>
        <v>0.004125</v>
      </c>
      <c r="H10" s="14">
        <f t="shared" si="3"/>
        <v>20</v>
      </c>
    </row>
    <row r="11" spans="1:8" ht="12.75">
      <c r="A11" s="14">
        <f t="shared" si="0"/>
        <v>10</v>
      </c>
      <c r="B11" s="14">
        <f t="shared" si="1"/>
        <v>2</v>
      </c>
      <c r="C11" s="82" t="s">
        <v>103</v>
      </c>
      <c r="D11" s="82" t="s">
        <v>104</v>
      </c>
      <c r="E11" s="108">
        <v>0.004197916666666667</v>
      </c>
      <c r="F11" s="108">
        <v>5.7870370370370366E-05</v>
      </c>
      <c r="G11" s="108">
        <f t="shared" si="2"/>
        <v>0.004140046296296296</v>
      </c>
      <c r="H11" s="14">
        <f t="shared" si="3"/>
        <v>19</v>
      </c>
    </row>
    <row r="12" spans="1:8" ht="12.75">
      <c r="A12" s="14">
        <f t="shared" si="0"/>
        <v>11</v>
      </c>
      <c r="B12" s="14">
        <f t="shared" si="1"/>
        <v>18</v>
      </c>
      <c r="C12" s="82" t="s">
        <v>87</v>
      </c>
      <c r="D12" s="82" t="s">
        <v>119</v>
      </c>
      <c r="E12" s="108">
        <v>0.004893518518518518</v>
      </c>
      <c r="F12" s="108">
        <v>0.0006944444444444445</v>
      </c>
      <c r="G12" s="108">
        <f t="shared" si="2"/>
        <v>0.004199074074074074</v>
      </c>
      <c r="H12" s="14">
        <f t="shared" si="3"/>
        <v>18</v>
      </c>
    </row>
    <row r="13" spans="1:8" ht="12.75">
      <c r="A13" s="14">
        <f t="shared" si="0"/>
        <v>12</v>
      </c>
      <c r="B13" s="14">
        <f t="shared" si="1"/>
        <v>20</v>
      </c>
      <c r="C13" s="82" t="s">
        <v>86</v>
      </c>
      <c r="D13" s="82" t="s">
        <v>120</v>
      </c>
      <c r="E13" s="108">
        <v>0.0050335648148148145</v>
      </c>
      <c r="F13" s="108">
        <v>0.0008101851851851852</v>
      </c>
      <c r="G13" s="108">
        <f t="shared" si="2"/>
        <v>0.004223379629629629</v>
      </c>
      <c r="H13" s="14">
        <f t="shared" si="3"/>
        <v>17</v>
      </c>
    </row>
    <row r="14" spans="1:8" ht="12.75">
      <c r="A14" s="14">
        <f t="shared" si="0"/>
        <v>13</v>
      </c>
      <c r="B14" s="14">
        <f t="shared" si="1"/>
        <v>10</v>
      </c>
      <c r="C14" s="82" t="s">
        <v>109</v>
      </c>
      <c r="D14" s="82" t="s">
        <v>110</v>
      </c>
      <c r="E14" s="108">
        <v>0.004646990740740741</v>
      </c>
      <c r="F14" s="108">
        <v>0.0004050925925925926</v>
      </c>
      <c r="G14" s="108">
        <f t="shared" si="2"/>
        <v>0.004241898148148148</v>
      </c>
      <c r="H14" s="14">
        <f t="shared" si="3"/>
        <v>16</v>
      </c>
    </row>
    <row r="15" spans="1:8" ht="12.75">
      <c r="A15" s="14">
        <f t="shared" si="0"/>
        <v>14</v>
      </c>
      <c r="B15" s="14">
        <f t="shared" si="1"/>
        <v>7</v>
      </c>
      <c r="C15" s="82" t="s">
        <v>261</v>
      </c>
      <c r="D15" s="13"/>
      <c r="E15" s="108">
        <v>0.004363425925925926</v>
      </c>
      <c r="F15" s="108">
        <v>0.00011574074074074073</v>
      </c>
      <c r="G15" s="108">
        <f t="shared" si="2"/>
        <v>0.004247685185185185</v>
      </c>
      <c r="H15" s="14"/>
    </row>
    <row r="16" spans="1:8" ht="12.75">
      <c r="A16" s="14">
        <f t="shared" si="0"/>
        <v>15</v>
      </c>
      <c r="B16" s="14">
        <f t="shared" si="1"/>
        <v>11</v>
      </c>
      <c r="C16" s="82" t="s">
        <v>107</v>
      </c>
      <c r="D16" s="82" t="s">
        <v>108</v>
      </c>
      <c r="E16" s="108">
        <v>0.004729166666666667</v>
      </c>
      <c r="F16" s="108">
        <v>0.0004629629629629629</v>
      </c>
      <c r="G16" s="108">
        <f t="shared" si="2"/>
        <v>0.004266203703703704</v>
      </c>
      <c r="H16" s="14">
        <f>H14-1</f>
        <v>15</v>
      </c>
    </row>
    <row r="17" spans="1:8" ht="12.75">
      <c r="A17" s="14">
        <f t="shared" si="0"/>
        <v>16</v>
      </c>
      <c r="B17" s="14">
        <f t="shared" si="1"/>
        <v>22</v>
      </c>
      <c r="C17" s="82" t="s">
        <v>262</v>
      </c>
      <c r="D17" s="82" t="s">
        <v>263</v>
      </c>
      <c r="E17" s="108">
        <v>0.0052268518518518515</v>
      </c>
      <c r="F17" s="108">
        <v>0.0009259259259259259</v>
      </c>
      <c r="G17" s="108">
        <f t="shared" si="2"/>
        <v>0.004300925925925926</v>
      </c>
      <c r="H17" s="14">
        <f>H16-1</f>
        <v>14</v>
      </c>
    </row>
    <row r="18" spans="1:8" ht="12.75">
      <c r="A18" s="14">
        <f t="shared" si="0"/>
        <v>17</v>
      </c>
      <c r="B18" s="14">
        <f t="shared" si="1"/>
        <v>17</v>
      </c>
      <c r="C18" s="82" t="s">
        <v>147</v>
      </c>
      <c r="D18" s="82" t="s">
        <v>266</v>
      </c>
      <c r="E18" s="108">
        <v>0.004880787037037037</v>
      </c>
      <c r="F18" s="108">
        <v>0.0005787037037037038</v>
      </c>
      <c r="G18" s="108">
        <f t="shared" si="2"/>
        <v>0.004302083333333333</v>
      </c>
      <c r="H18" s="14">
        <f aca="true" t="shared" si="4" ref="H18:H25">H17-1</f>
        <v>13</v>
      </c>
    </row>
    <row r="19" spans="1:11" ht="12.75">
      <c r="A19" s="14">
        <f t="shared" si="0"/>
        <v>18</v>
      </c>
      <c r="B19" s="14">
        <f t="shared" si="1"/>
        <v>15</v>
      </c>
      <c r="C19" s="82" t="s">
        <v>250</v>
      </c>
      <c r="D19" s="82" t="s">
        <v>142</v>
      </c>
      <c r="E19" s="108">
        <v>0.0048240740740740735</v>
      </c>
      <c r="F19" s="109">
        <v>0.0005208333333333333</v>
      </c>
      <c r="G19" s="108">
        <f t="shared" si="2"/>
        <v>0.00430324074074074</v>
      </c>
      <c r="H19" s="14">
        <f t="shared" si="4"/>
        <v>12</v>
      </c>
      <c r="K19" s="19"/>
    </row>
    <row r="20" spans="1:8" ht="12.75">
      <c r="A20" s="14">
        <f t="shared" si="0"/>
        <v>19</v>
      </c>
      <c r="B20" s="14">
        <f t="shared" si="1"/>
        <v>16</v>
      </c>
      <c r="C20" s="82" t="s">
        <v>233</v>
      </c>
      <c r="D20" s="82" t="s">
        <v>264</v>
      </c>
      <c r="E20" s="108">
        <v>0.0048252314814814816</v>
      </c>
      <c r="F20" s="108">
        <v>0.0005208333333333333</v>
      </c>
      <c r="G20" s="108">
        <f t="shared" si="2"/>
        <v>0.004304398148148148</v>
      </c>
      <c r="H20" s="14">
        <f t="shared" si="4"/>
        <v>11</v>
      </c>
    </row>
    <row r="21" spans="1:8" ht="12.75">
      <c r="A21" s="14">
        <f t="shared" si="0"/>
        <v>20</v>
      </c>
      <c r="B21" s="14">
        <f t="shared" si="1"/>
        <v>21</v>
      </c>
      <c r="C21" s="82" t="s">
        <v>138</v>
      </c>
      <c r="D21" s="82" t="s">
        <v>139</v>
      </c>
      <c r="E21" s="108">
        <v>0.0050578703703703706</v>
      </c>
      <c r="F21" s="108">
        <v>0.0006944444444444445</v>
      </c>
      <c r="G21" s="108">
        <f t="shared" si="2"/>
        <v>0.004363425925925926</v>
      </c>
      <c r="H21" s="14">
        <f t="shared" si="4"/>
        <v>10</v>
      </c>
    </row>
    <row r="22" spans="1:8" ht="12.75">
      <c r="A22" s="14">
        <f t="shared" si="0"/>
        <v>21</v>
      </c>
      <c r="B22" s="14">
        <f t="shared" si="1"/>
        <v>19</v>
      </c>
      <c r="C22" s="82" t="s">
        <v>136</v>
      </c>
      <c r="D22" s="82" t="s">
        <v>137</v>
      </c>
      <c r="E22" s="108">
        <v>0.004950231481481482</v>
      </c>
      <c r="F22" s="108">
        <v>0.0005787037037037038</v>
      </c>
      <c r="G22" s="108">
        <f t="shared" si="2"/>
        <v>0.004371527777777778</v>
      </c>
      <c r="H22" s="14">
        <f t="shared" si="4"/>
        <v>9</v>
      </c>
    </row>
    <row r="23" spans="1:8" ht="12.75">
      <c r="A23" s="14">
        <f t="shared" si="0"/>
        <v>22</v>
      </c>
      <c r="B23" s="14">
        <f t="shared" si="1"/>
        <v>12</v>
      </c>
      <c r="C23" s="82" t="s">
        <v>92</v>
      </c>
      <c r="D23" s="82" t="s">
        <v>155</v>
      </c>
      <c r="E23" s="108">
        <v>0.004733796296296296</v>
      </c>
      <c r="F23" s="108">
        <v>0.0002893518518518519</v>
      </c>
      <c r="G23" s="108">
        <f t="shared" si="2"/>
        <v>0.004444444444444444</v>
      </c>
      <c r="H23" s="14">
        <f t="shared" si="4"/>
        <v>8</v>
      </c>
    </row>
    <row r="24" spans="1:8" ht="12.75">
      <c r="A24" s="14">
        <f t="shared" si="0"/>
        <v>23</v>
      </c>
      <c r="B24" s="14">
        <f t="shared" si="1"/>
        <v>23</v>
      </c>
      <c r="C24" s="82" t="s">
        <v>214</v>
      </c>
      <c r="D24" s="82" t="s">
        <v>215</v>
      </c>
      <c r="E24" s="108">
        <v>0.00558912037037037</v>
      </c>
      <c r="F24" s="108">
        <v>0.0010416666666666667</v>
      </c>
      <c r="G24" s="108">
        <f t="shared" si="2"/>
        <v>0.004547453703703704</v>
      </c>
      <c r="H24" s="14">
        <f t="shared" si="4"/>
        <v>7</v>
      </c>
    </row>
    <row r="25" spans="1:8" ht="12.75">
      <c r="A25" s="14">
        <f t="shared" si="0"/>
        <v>24</v>
      </c>
      <c r="B25" s="14">
        <f t="shared" si="1"/>
        <v>24</v>
      </c>
      <c r="C25" s="82" t="s">
        <v>221</v>
      </c>
      <c r="D25" s="82" t="s">
        <v>265</v>
      </c>
      <c r="E25" s="108">
        <v>0.005869212962962962</v>
      </c>
      <c r="F25" s="108">
        <v>0.0009259259259259259</v>
      </c>
      <c r="G25" s="108">
        <f t="shared" si="2"/>
        <v>0.004943287037037037</v>
      </c>
      <c r="H25" s="14">
        <f t="shared" si="4"/>
        <v>6</v>
      </c>
    </row>
    <row r="26" ht="12.75">
      <c r="M26" s="19"/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howard</dc:creator>
  <cp:keywords/>
  <dc:description/>
  <cp:lastModifiedBy>Fielding</cp:lastModifiedBy>
  <cp:lastPrinted>2009-11-27T04:32:35Z</cp:lastPrinted>
  <dcterms:created xsi:type="dcterms:W3CDTF">2005-10-17T21:31:53Z</dcterms:created>
  <dcterms:modified xsi:type="dcterms:W3CDTF">2012-12-01T04:45:17Z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